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3. 글로벌마인드형성서비스\9. 세입세출\2023\"/>
    </mc:Choice>
  </mc:AlternateContent>
  <xr:revisionPtr revIDLastSave="0" documentId="13_ncr:1_{5598B4D9-5EFF-42B5-BE23-ABA427FAD343}" xr6:coauthVersionLast="47" xr6:coauthVersionMax="47" xr10:uidLastSave="{00000000-0000-0000-0000-000000000000}"/>
  <bookViews>
    <workbookView xWindow="16080" yWindow="3120" windowWidth="29040" windowHeight="16440" activeTab="1" xr2:uid="{00000000-000D-0000-FFFF-FFFF00000000}"/>
  </bookViews>
  <sheets>
    <sheet name="세입결산서" sheetId="10" r:id="rId1"/>
    <sheet name="세출결산서" sheetId="11" r:id="rId2"/>
  </sheets>
  <definedNames>
    <definedName name="_xlnm._FilterDatabase" localSheetId="0" hidden="1">세입결산서!$A$2:$H$2</definedName>
    <definedName name="_xlnm._FilterDatabase" localSheetId="1" hidden="1">세출결산서!$A$2:$H$2</definedName>
    <definedName name="_xlnm.Print_Area" localSheetId="1">세출결산서!$A$1:$H$81</definedName>
    <definedName name="_xlnm.Print_Titles" localSheetId="1">세출결산서!$1:$6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0" l="1"/>
  <c r="G33" i="10"/>
  <c r="F33" i="10"/>
  <c r="H32" i="10"/>
  <c r="H31" i="10"/>
  <c r="E35" i="10"/>
  <c r="F35" i="10"/>
  <c r="G35" i="10"/>
  <c r="E36" i="10"/>
  <c r="F36" i="10"/>
  <c r="G36" i="10"/>
  <c r="F34" i="10"/>
  <c r="G34" i="10"/>
  <c r="E34" i="10"/>
  <c r="H33" i="10" l="1"/>
  <c r="E23" i="11" l="1"/>
  <c r="F23" i="11"/>
  <c r="G23" i="11"/>
  <c r="F22" i="11"/>
  <c r="G22" i="11"/>
  <c r="E22" i="11"/>
  <c r="G21" i="11"/>
  <c r="F21" i="11"/>
  <c r="E21" i="11"/>
  <c r="H21" i="11" s="1"/>
  <c r="H20" i="11"/>
  <c r="H19" i="11"/>
  <c r="E74" i="11" l="1"/>
  <c r="F74" i="11"/>
  <c r="G74" i="11"/>
  <c r="F73" i="11"/>
  <c r="G73" i="11"/>
  <c r="E73" i="11"/>
  <c r="G72" i="11" l="1"/>
  <c r="G75" i="11" s="1"/>
  <c r="F72" i="11"/>
  <c r="F75" i="11" s="1"/>
  <c r="E72" i="11"/>
  <c r="E75" i="11" s="1"/>
  <c r="G56" i="11" l="1"/>
  <c r="F56" i="11"/>
  <c r="E56" i="11"/>
  <c r="G55" i="11"/>
  <c r="G58" i="11" s="1"/>
  <c r="F55" i="11"/>
  <c r="F58" i="11" s="1"/>
  <c r="E55" i="11"/>
  <c r="G54" i="11"/>
  <c r="F54" i="11"/>
  <c r="E54" i="11"/>
  <c r="H53" i="11"/>
  <c r="H52" i="11"/>
  <c r="G65" i="11"/>
  <c r="F65" i="11"/>
  <c r="E65" i="11"/>
  <c r="E68" i="11" s="1"/>
  <c r="G64" i="11"/>
  <c r="G67" i="11" s="1"/>
  <c r="F64" i="11"/>
  <c r="F67" i="11" s="1"/>
  <c r="E64" i="11"/>
  <c r="E67" i="11" s="1"/>
  <c r="E38" i="11"/>
  <c r="F38" i="11"/>
  <c r="G38" i="11"/>
  <c r="F37" i="11"/>
  <c r="G37" i="11"/>
  <c r="E37" i="11"/>
  <c r="H54" i="11" l="1"/>
  <c r="F66" i="11"/>
  <c r="G66" i="11"/>
  <c r="F59" i="11"/>
  <c r="F60" i="11" s="1"/>
  <c r="F57" i="11"/>
  <c r="F24" i="11"/>
  <c r="G39" i="11"/>
  <c r="F68" i="11"/>
  <c r="F69" i="11" s="1"/>
  <c r="G59" i="11"/>
  <c r="G60" i="11" s="1"/>
  <c r="G57" i="11"/>
  <c r="F39" i="11"/>
  <c r="G68" i="11"/>
  <c r="G69" i="11" s="1"/>
  <c r="G24" i="11"/>
  <c r="E69" i="11"/>
  <c r="E66" i="11"/>
  <c r="H55" i="11"/>
  <c r="E57" i="11"/>
  <c r="E39" i="11"/>
  <c r="E24" i="11"/>
  <c r="E58" i="11"/>
  <c r="E59" i="11"/>
  <c r="H59" i="11" s="1"/>
  <c r="H56" i="11"/>
  <c r="G41" i="11"/>
  <c r="F41" i="11"/>
  <c r="G40" i="11"/>
  <c r="E41" i="11"/>
  <c r="F40" i="11"/>
  <c r="E40" i="11"/>
  <c r="H58" i="11" l="1"/>
  <c r="E60" i="11"/>
  <c r="H60" i="11" s="1"/>
  <c r="H57" i="11"/>
  <c r="E14" i="10" l="1"/>
  <c r="F14" i="10"/>
  <c r="G14" i="10"/>
  <c r="F13" i="10"/>
  <c r="G13" i="10"/>
  <c r="E13" i="10"/>
  <c r="G12" i="10"/>
  <c r="F12" i="10"/>
  <c r="E12" i="10"/>
  <c r="G30" i="10"/>
  <c r="F30" i="10"/>
  <c r="E30" i="10"/>
  <c r="G21" i="10"/>
  <c r="F21" i="10"/>
  <c r="E21" i="10"/>
  <c r="G15" i="10" l="1"/>
  <c r="F15" i="10"/>
  <c r="E15" i="10"/>
  <c r="E77" i="11" l="1"/>
  <c r="F77" i="11"/>
  <c r="G77" i="11"/>
  <c r="F76" i="11"/>
  <c r="G76" i="11"/>
  <c r="H70" i="11"/>
  <c r="G78" i="11" l="1"/>
  <c r="F78" i="11"/>
  <c r="H73" i="11"/>
  <c r="H74" i="11"/>
  <c r="H77" i="11"/>
  <c r="E76" i="11"/>
  <c r="H76" i="11" s="1"/>
  <c r="H71" i="11"/>
  <c r="E78" i="11" l="1"/>
  <c r="H72" i="11"/>
  <c r="H78" i="11"/>
  <c r="H75" i="11" l="1"/>
  <c r="E63" i="11" l="1"/>
  <c r="E27" i="11" l="1"/>
  <c r="H8" i="11" l="1"/>
  <c r="H10" i="11"/>
  <c r="H11" i="11"/>
  <c r="H13" i="11"/>
  <c r="H14" i="11"/>
  <c r="H16" i="11"/>
  <c r="H17" i="11"/>
  <c r="H25" i="11"/>
  <c r="H26" i="11"/>
  <c r="H28" i="11"/>
  <c r="H29" i="11"/>
  <c r="H31" i="11"/>
  <c r="H32" i="11"/>
  <c r="H34" i="11"/>
  <c r="H35" i="11"/>
  <c r="H44" i="11"/>
  <c r="H61" i="11"/>
  <c r="H62" i="11"/>
  <c r="H65" i="11"/>
  <c r="H64" i="11"/>
  <c r="G63" i="11"/>
  <c r="F63" i="11"/>
  <c r="F45" i="11"/>
  <c r="E45" i="11"/>
  <c r="G36" i="11"/>
  <c r="F36" i="11"/>
  <c r="E36" i="11"/>
  <c r="G33" i="11"/>
  <c r="F33" i="11"/>
  <c r="E33" i="11"/>
  <c r="G30" i="11"/>
  <c r="F30" i="11"/>
  <c r="E30" i="11"/>
  <c r="G27" i="11"/>
  <c r="F27" i="11"/>
  <c r="G18" i="11"/>
  <c r="F18" i="11"/>
  <c r="E18" i="11"/>
  <c r="G15" i="11"/>
  <c r="F15" i="11"/>
  <c r="E15" i="11"/>
  <c r="G12" i="11"/>
  <c r="F12" i="11"/>
  <c r="E12" i="11"/>
  <c r="E47" i="11"/>
  <c r="E50" i="11" s="1"/>
  <c r="E80" i="11" s="1"/>
  <c r="E46" i="11"/>
  <c r="F47" i="11"/>
  <c r="G47" i="11"/>
  <c r="F46" i="11"/>
  <c r="F49" i="11" s="1"/>
  <c r="F79" i="11" s="1"/>
  <c r="H8" i="10"/>
  <c r="H19" i="10"/>
  <c r="H20" i="10"/>
  <c r="H28" i="10"/>
  <c r="H29" i="10"/>
  <c r="E37" i="10"/>
  <c r="G38" i="10"/>
  <c r="E38" i="10"/>
  <c r="F37" i="10"/>
  <c r="E23" i="10"/>
  <c r="F23" i="10"/>
  <c r="G23" i="10"/>
  <c r="F22" i="10"/>
  <c r="F25" i="10" s="1"/>
  <c r="G22" i="10"/>
  <c r="E22" i="10"/>
  <c r="E25" i="10" s="1"/>
  <c r="F17" i="10"/>
  <c r="G17" i="10"/>
  <c r="F16" i="10"/>
  <c r="G16" i="10"/>
  <c r="G9" i="11"/>
  <c r="F9" i="11"/>
  <c r="E9" i="11"/>
  <c r="H7" i="11"/>
  <c r="E39" i="10" l="1"/>
  <c r="F18" i="10"/>
  <c r="G18" i="10"/>
  <c r="G37" i="10"/>
  <c r="H37" i="10" s="1"/>
  <c r="F40" i="10"/>
  <c r="F38" i="10"/>
  <c r="F39" i="10" s="1"/>
  <c r="G26" i="10"/>
  <c r="G24" i="10"/>
  <c r="F24" i="10"/>
  <c r="E26" i="10"/>
  <c r="E27" i="10" s="1"/>
  <c r="E24" i="10"/>
  <c r="G50" i="11"/>
  <c r="F50" i="11"/>
  <c r="F48" i="11"/>
  <c r="E49" i="11"/>
  <c r="E48" i="11"/>
  <c r="E42" i="11"/>
  <c r="H27" i="11"/>
  <c r="E16" i="10"/>
  <c r="H16" i="10" s="1"/>
  <c r="H14" i="10"/>
  <c r="H22" i="10"/>
  <c r="G25" i="10"/>
  <c r="H18" i="11"/>
  <c r="H23" i="10"/>
  <c r="H34" i="10"/>
  <c r="H35" i="10"/>
  <c r="F26" i="10"/>
  <c r="F27" i="10" s="1"/>
  <c r="H13" i="10"/>
  <c r="H15" i="11"/>
  <c r="H30" i="11"/>
  <c r="H12" i="11"/>
  <c r="H33" i="11"/>
  <c r="E17" i="10"/>
  <c r="H63" i="11"/>
  <c r="H68" i="11"/>
  <c r="H67" i="11"/>
  <c r="H36" i="11"/>
  <c r="H38" i="11"/>
  <c r="H37" i="11"/>
  <c r="H22" i="11"/>
  <c r="H9" i="11"/>
  <c r="H47" i="11"/>
  <c r="H23" i="11"/>
  <c r="G39" i="10" l="1"/>
  <c r="E41" i="10"/>
  <c r="H50" i="11"/>
  <c r="H38" i="10"/>
  <c r="G41" i="10"/>
  <c r="G27" i="10"/>
  <c r="E40" i="10"/>
  <c r="E18" i="10"/>
  <c r="F51" i="11"/>
  <c r="F80" i="11"/>
  <c r="G80" i="11"/>
  <c r="E51" i="11"/>
  <c r="E79" i="11"/>
  <c r="G42" i="11"/>
  <c r="F42" i="11"/>
  <c r="H26" i="10"/>
  <c r="F41" i="10"/>
  <c r="F42" i="10" s="1"/>
  <c r="H25" i="10"/>
  <c r="G40" i="10"/>
  <c r="F84" i="11"/>
  <c r="G46" i="11"/>
  <c r="G48" i="11" s="1"/>
  <c r="H43" i="11"/>
  <c r="G45" i="11"/>
  <c r="H45" i="11" s="1"/>
  <c r="E85" i="11"/>
  <c r="H24" i="11"/>
  <c r="H17" i="10"/>
  <c r="H39" i="11"/>
  <c r="H69" i="11"/>
  <c r="H66" i="11"/>
  <c r="H41" i="11"/>
  <c r="H40" i="11"/>
  <c r="E42" i="10" l="1"/>
  <c r="H40" i="10"/>
  <c r="G42" i="10"/>
  <c r="F81" i="11"/>
  <c r="H80" i="11"/>
  <c r="G85" i="11"/>
  <c r="E81" i="11"/>
  <c r="E84" i="11"/>
  <c r="H41" i="10"/>
  <c r="H85" i="11" s="1"/>
  <c r="F85" i="11"/>
  <c r="G49" i="11"/>
  <c r="H46" i="11"/>
  <c r="H42" i="11"/>
  <c r="G79" i="11" l="1"/>
  <c r="G84" i="11" s="1"/>
  <c r="G51" i="11"/>
  <c r="H48" i="11"/>
  <c r="H49" i="11"/>
  <c r="G9" i="10"/>
  <c r="F9" i="10"/>
  <c r="E9" i="10"/>
  <c r="H7" i="10"/>
  <c r="G81" i="11" l="1"/>
  <c r="H81" i="11" s="1"/>
  <c r="H79" i="11"/>
  <c r="H84" i="11" s="1"/>
  <c r="H51" i="11"/>
  <c r="H30" i="10"/>
  <c r="H21" i="10"/>
  <c r="H9" i="10"/>
  <c r="H36" i="10" l="1"/>
  <c r="H24" i="10"/>
  <c r="H15" i="10"/>
  <c r="H27" i="10" l="1"/>
  <c r="G86" i="11"/>
  <c r="H39" i="10"/>
  <c r="F86" i="11"/>
  <c r="E86" i="11"/>
  <c r="H18" i="10"/>
  <c r="H42" i="10" l="1"/>
  <c r="H86" i="11" s="1"/>
</calcChain>
</file>

<file path=xl/sharedStrings.xml><?xml version="1.0" encoding="utf-8"?>
<sst xmlns="http://schemas.openxmlformats.org/spreadsheetml/2006/main" count="189" uniqueCount="50">
  <si>
    <t>(단위:원)</t>
    <phoneticPr fontId="2" type="noConversion"/>
  </si>
  <si>
    <t>과 목</t>
    <phoneticPr fontId="2" type="noConversion"/>
  </si>
  <si>
    <t>보조금수입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</si>
  <si>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</si>
  <si>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</si>
  <si>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</si>
  <si>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</si>
  <si>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보조금수입</t>
    <phoneticPr fontId="2" type="noConversion"/>
  </si>
  <si>
    <t>잡수입</t>
    <phoneticPr fontId="2" type="noConversion"/>
  </si>
  <si>
    <t>기타예금이자수입</t>
    <phoneticPr fontId="2" type="noConversion"/>
  </si>
  <si>
    <t>구분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</si>
  <si>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</si>
  <si>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</si>
  <si>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</si>
  <si>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후원금</t>
    <phoneticPr fontId="2" type="noConversion"/>
  </si>
  <si>
    <t>계</t>
    <phoneticPr fontId="2" type="noConversion"/>
  </si>
  <si>
    <t>법인부담금</t>
    <phoneticPr fontId="2" type="noConversion"/>
  </si>
  <si>
    <t>전년도이월금</t>
    <phoneticPr fontId="2" type="noConversion"/>
  </si>
  <si>
    <t>정부보조금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</si>
  <si>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</si>
  <si>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</si>
  <si>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</si>
  <si>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</si>
  <si>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</si>
  <si>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사회보험부담금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</si>
  <si>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</si>
  <si>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</si>
  <si>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</si>
  <si>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</si>
  <si>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</si>
  <si>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사업비</t>
    <phoneticPr fontId="2" type="noConversion"/>
  </si>
  <si>
    <t>사업비</t>
    <phoneticPr fontId="2" type="noConversion"/>
  </si>
  <si>
    <t>사업비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</si>
  <si>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</si>
  <si>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</si>
  <si>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</si>
  <si>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</si>
  <si>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1) 세입결산서</t>
    <phoneticPr fontId="2" type="noConversion"/>
  </si>
  <si>
    <t>2) 세출결산서</t>
    <phoneticPr fontId="2" type="noConversion"/>
  </si>
  <si>
    <t>소계</t>
    <phoneticPr fontId="2" type="noConversion"/>
  </si>
  <si>
    <t>소계</t>
    <phoneticPr fontId="2" type="noConversion"/>
  </si>
  <si>
    <t>이월금</t>
    <phoneticPr fontId="2" type="noConversion"/>
  </si>
  <si>
    <t>정부지원금</t>
    <phoneticPr fontId="2" type="noConversion"/>
  </si>
  <si>
    <t>본인부담금</t>
    <phoneticPr fontId="2" type="noConversion"/>
  </si>
  <si>
    <t>반환금</t>
    <phoneticPr fontId="2" type="noConversion"/>
  </si>
  <si>
    <t>전출금</t>
    <phoneticPr fontId="2" type="noConversion"/>
  </si>
  <si>
    <t>법인전출금</t>
    <phoneticPr fontId="2" type="noConversion"/>
  </si>
  <si>
    <t>기타후갱경비</t>
    <phoneticPr fontId="2" type="noConversion"/>
  </si>
  <si>
    <r>
      <t>2023년도 (사)한울안운동 남원지회 세입</t>
    </r>
    <r>
      <rPr>
        <b/>
        <sz val="20"/>
        <color theme="1"/>
        <rFont val="Microsoft JhengHei"/>
        <family val="2"/>
        <charset val="136"/>
      </rPr>
      <t>〮</t>
    </r>
    <r>
      <rPr>
        <b/>
        <sz val="20"/>
        <color theme="1"/>
        <rFont val="굴림"/>
        <family val="3"/>
        <charset val="129"/>
      </rPr>
      <t>세출결산서</t>
    </r>
    <phoneticPr fontId="2" type="noConversion"/>
  </si>
  <si>
    <t>포상금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</si>
</sst>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  <font>
      <sz val="14"/>
      <name val="굴림"/>
      <family val="3"/>
      <charset val="129"/>
    </font>
    <font>
      <b/>
      <sz val="20"/>
      <color theme="1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2" fillId="0" borderId="6" xfId="1" applyNumberFormat="1" applyFont="1" applyBorder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3" fillId="0" borderId="7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177" fontId="20" fillId="0" borderId="5" xfId="1" applyNumberFormat="1" applyFont="1" applyBorder="1" applyAlignment="1">
      <alignment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177" fontId="19" fillId="0" borderId="0" xfId="1" applyNumberFormat="1" applyFont="1" applyAlignment="1">
      <alignment horizontal="right" vertical="center"/>
    </xf>
    <xf numFmtId="177" fontId="16" fillId="0" borderId="15" xfId="1" applyNumberFormat="1" applyFont="1" applyBorder="1" applyAlignment="1">
      <alignment vertical="center"/>
    </xf>
    <xf numFmtId="177" fontId="9" fillId="0" borderId="16" xfId="1" applyNumberFormat="1" applyFont="1" applyBorder="1" applyAlignment="1">
      <alignment horizontal="right" vertical="center"/>
    </xf>
    <xf numFmtId="177" fontId="16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177" fontId="13" fillId="0" borderId="6" xfId="1" applyNumberFormat="1" applyFont="1" applyBorder="1" applyAlignment="1">
      <alignment horizontal="right" vertical="center"/>
    </xf>
    <xf numFmtId="177" fontId="20" fillId="0" borderId="6" xfId="1" applyNumberFormat="1" applyFont="1" applyBorder="1" applyAlignment="1">
      <alignment vertical="center"/>
    </xf>
    <xf numFmtId="177" fontId="20" fillId="0" borderId="8" xfId="1" applyNumberFormat="1" applyFont="1" applyBorder="1" applyAlignment="1">
      <alignment vertical="center"/>
    </xf>
    <xf numFmtId="41" fontId="21" fillId="0" borderId="0" xfId="1" applyFont="1">
      <alignment vertical="center"/>
    </xf>
    <xf numFmtId="41" fontId="21" fillId="0" borderId="0" xfId="1" applyFont="1" applyAlignment="1">
      <alignment horizontal="right" vertical="center"/>
    </xf>
    <xf numFmtId="41" fontId="16" fillId="0" borderId="0" xfId="1" applyFont="1" applyAlignment="1">
      <alignment horizontal="right" vertical="center"/>
    </xf>
    <xf numFmtId="41" fontId="21" fillId="2" borderId="10" xfId="1" applyFont="1" applyFill="1" applyBorder="1" applyAlignment="1">
      <alignment horizontal="center" vertical="center"/>
    </xf>
    <xf numFmtId="41" fontId="21" fillId="2" borderId="11" xfId="1" applyFont="1" applyFill="1" applyBorder="1" applyAlignment="1">
      <alignment horizontal="center" vertical="center"/>
    </xf>
    <xf numFmtId="177" fontId="16" fillId="0" borderId="16" xfId="1" applyNumberFormat="1" applyFont="1" applyBorder="1" applyAlignment="1">
      <alignment horizontal="right" vertical="center"/>
    </xf>
    <xf numFmtId="177" fontId="13" fillId="0" borderId="8" xfId="1" applyNumberFormat="1" applyFont="1" applyBorder="1" applyAlignment="1">
      <alignment horizontal="right" vertical="center"/>
    </xf>
    <xf numFmtId="177" fontId="16" fillId="0" borderId="1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3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20" fillId="0" borderId="5" xfId="1" applyNumberFormat="1" applyFont="1" applyBorder="1" applyAlignment="1">
      <alignment horizontal="center" vertical="center"/>
    </xf>
    <xf numFmtId="177" fontId="20" fillId="0" borderId="7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21" fillId="2" borderId="1" xfId="1" applyFont="1" applyFill="1" applyBorder="1" applyAlignment="1">
      <alignment horizontal="center" vertical="center"/>
    </xf>
    <xf numFmtId="41" fontId="21" fillId="2" borderId="2" xfId="1" applyFont="1" applyFill="1" applyBorder="1" applyAlignment="1">
      <alignment horizontal="center" vertical="center"/>
    </xf>
    <xf numFmtId="41" fontId="21" fillId="2" borderId="11" xfId="1" applyFont="1" applyFill="1" applyBorder="1" applyAlignment="1">
      <alignment horizontal="center" vertical="center"/>
    </xf>
    <xf numFmtId="41" fontId="21" fillId="2" borderId="3" xfId="1" applyFont="1" applyFill="1" applyBorder="1" applyAlignment="1">
      <alignment horizontal="center" vertical="center"/>
    </xf>
    <xf numFmtId="41" fontId="21" fillId="2" borderId="12" xfId="1" applyFont="1" applyFill="1" applyBorder="1" applyAlignment="1">
      <alignment horizontal="center" vertical="center"/>
    </xf>
    <xf numFmtId="41" fontId="21" fillId="0" borderId="13" xfId="1" applyFont="1" applyBorder="1" applyAlignment="1">
      <alignment horizontal="left" vertical="center"/>
    </xf>
    <xf numFmtId="177" fontId="16" fillId="0" borderId="14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1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3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20" fillId="0" borderId="4" xfId="1" applyNumberFormat="1" applyFont="1" applyBorder="1" applyAlignment="1">
      <alignment horizontal="center" vertical="center"/>
    </xf>
    <xf numFmtId="177" fontId="20" fillId="0" borderId="5" xfId="1" applyNumberFormat="1" applyFont="1" applyBorder="1" applyAlignment="1">
      <alignment horizontal="center" vertical="center"/>
    </xf>
    <xf numFmtId="177" fontId="20" fillId="0" borderId="9" xfId="1" applyNumberFormat="1" applyFont="1" applyBorder="1" applyAlignment="1">
      <alignment horizontal="center" vertical="center"/>
    </xf>
    <xf numFmtId="177" fontId="20" fillId="0" borderId="7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16" fillId="0" borderId="17" xfId="1" applyNumberFormat="1" applyFont="1" applyBorder="1" applyAlignment="1">
      <alignment horizontal="center" vertical="center" wrapText="1"/>
    </xf>
    <xf numFmtId="177" fontId="16" fillId="0" borderId="18" xfId="1" applyNumberFormat="1" applyFont="1" applyBorder="1" applyAlignment="1">
      <alignment horizontal="center" vertical="center" wrapText="1"/>
    </xf>
    <xf numFmtId="177" fontId="16" fillId="0" borderId="19" xfId="1" applyNumberFormat="1" applyFont="1" applyBorder="1" applyAlignment="1">
      <alignment horizontal="center" vertical="center" wrapText="1"/>
    </xf>
    <xf numFmtId="177" fontId="17" fillId="0" borderId="5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4" fillId="0" borderId="4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/>
    </xf>
    <xf numFmtId="41" fontId="19" fillId="2" borderId="12" xfId="1" applyFont="1" applyFill="1" applyBorder="1" applyAlignment="1">
      <alignment horizontal="center" vertical="center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zoomScaleNormal="100" workbookViewId="0">
      <selection activeCell="E34" sqref="E34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39.950000000000003" customHeight="1" x14ac:dyDescent="0.3">
      <c r="A2" s="47" t="s">
        <v>48</v>
      </c>
      <c r="B2" s="47"/>
      <c r="C2" s="47"/>
      <c r="D2" s="47"/>
      <c r="E2" s="47"/>
      <c r="F2" s="47"/>
      <c r="G2" s="47"/>
      <c r="H2" s="47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53" t="s">
        <v>37</v>
      </c>
      <c r="B4" s="53"/>
      <c r="C4" s="28"/>
      <c r="D4" s="28"/>
      <c r="E4" s="28"/>
      <c r="F4" s="28"/>
      <c r="G4" s="29"/>
      <c r="H4" s="30" t="s">
        <v>0</v>
      </c>
    </row>
    <row r="5" spans="1:8" s="4" customFormat="1" ht="24.95" customHeight="1" x14ac:dyDescent="0.3">
      <c r="A5" s="48" t="s">
        <v>1</v>
      </c>
      <c r="B5" s="49"/>
      <c r="C5" s="49"/>
      <c r="D5" s="49" t="s">
        <v>10</v>
      </c>
      <c r="E5" s="49" t="s">
        <v>18</v>
      </c>
      <c r="F5" s="49" t="s">
        <v>16</v>
      </c>
      <c r="G5" s="49" t="s">
        <v>14</v>
      </c>
      <c r="H5" s="51" t="s">
        <v>15</v>
      </c>
    </row>
    <row r="6" spans="1:8" s="4" customFormat="1" ht="24.95" customHeight="1" thickBot="1" x14ac:dyDescent="0.35">
      <c r="A6" s="31" t="s">
        <v>4</v>
      </c>
      <c r="B6" s="32" t="s">
        <v>5</v>
      </c>
      <c r="C6" s="32" t="s">
        <v>6</v>
      </c>
      <c r="D6" s="50"/>
      <c r="E6" s="50"/>
      <c r="F6" s="50"/>
      <c r="G6" s="50"/>
      <c r="H6" s="52"/>
    </row>
    <row r="7" spans="1:8" s="4" customFormat="1" ht="20.100000000000001" customHeight="1" thickTop="1" x14ac:dyDescent="0.3">
      <c r="A7" s="54" t="s">
        <v>2</v>
      </c>
      <c r="B7" s="56" t="s">
        <v>7</v>
      </c>
      <c r="C7" s="56" t="s">
        <v>42</v>
      </c>
      <c r="D7" s="35" t="s">
        <v>11</v>
      </c>
      <c r="E7" s="21">
        <v>77991743</v>
      </c>
      <c r="F7" s="21">
        <v>0</v>
      </c>
      <c r="G7" s="21">
        <v>0</v>
      </c>
      <c r="H7" s="33">
        <f>SUM(E7:G7)</f>
        <v>77991743</v>
      </c>
    </row>
    <row r="8" spans="1:8" s="4" customFormat="1" ht="20.100000000000001" customHeight="1" x14ac:dyDescent="0.3">
      <c r="A8" s="55"/>
      <c r="B8" s="57"/>
      <c r="C8" s="57"/>
      <c r="D8" s="36" t="s">
        <v>12</v>
      </c>
      <c r="E8" s="10">
        <v>77991743</v>
      </c>
      <c r="F8" s="10">
        <v>0</v>
      </c>
      <c r="G8" s="10">
        <v>0</v>
      </c>
      <c r="H8" s="23">
        <f t="shared" ref="H8:H42" si="0">SUM(E8:G8)</f>
        <v>77991743</v>
      </c>
    </row>
    <row r="9" spans="1:8" s="4" customFormat="1" ht="20.100000000000001" customHeight="1" x14ac:dyDescent="0.3">
      <c r="A9" s="55"/>
      <c r="B9" s="57"/>
      <c r="C9" s="57"/>
      <c r="D9" s="36" t="s">
        <v>13</v>
      </c>
      <c r="E9" s="10">
        <f>E8-E7</f>
        <v>0</v>
      </c>
      <c r="F9" s="10">
        <f t="shared" ref="F9:G9" si="1">F8-F7</f>
        <v>0</v>
      </c>
      <c r="G9" s="10">
        <f t="shared" si="1"/>
        <v>0</v>
      </c>
      <c r="H9" s="23">
        <f t="shared" si="0"/>
        <v>0</v>
      </c>
    </row>
    <row r="10" spans="1:8" s="4" customFormat="1" ht="20.100000000000001" customHeight="1" x14ac:dyDescent="0.3">
      <c r="A10" s="55"/>
      <c r="B10" s="57"/>
      <c r="C10" s="57" t="s">
        <v>43</v>
      </c>
      <c r="D10" s="36" t="s">
        <v>11</v>
      </c>
      <c r="E10" s="10">
        <v>17718000</v>
      </c>
      <c r="F10" s="10">
        <v>0</v>
      </c>
      <c r="G10" s="10">
        <v>0</v>
      </c>
      <c r="H10" s="23"/>
    </row>
    <row r="11" spans="1:8" s="4" customFormat="1" ht="20.100000000000001" customHeight="1" x14ac:dyDescent="0.3">
      <c r="A11" s="55"/>
      <c r="B11" s="57"/>
      <c r="C11" s="57"/>
      <c r="D11" s="36" t="s">
        <v>12</v>
      </c>
      <c r="E11" s="10">
        <v>17718000</v>
      </c>
      <c r="F11" s="10">
        <v>0</v>
      </c>
      <c r="G11" s="10">
        <v>0</v>
      </c>
      <c r="H11" s="23"/>
    </row>
    <row r="12" spans="1:8" s="4" customFormat="1" ht="20.100000000000001" customHeight="1" x14ac:dyDescent="0.3">
      <c r="A12" s="55"/>
      <c r="B12" s="57"/>
      <c r="C12" s="57"/>
      <c r="D12" s="36" t="s">
        <v>13</v>
      </c>
      <c r="E12" s="10">
        <f>E11-E10</f>
        <v>0</v>
      </c>
      <c r="F12" s="10">
        <f t="shared" ref="F12:G12" si="2">F11-F10</f>
        <v>0</v>
      </c>
      <c r="G12" s="10">
        <f t="shared" si="2"/>
        <v>0</v>
      </c>
      <c r="H12" s="23"/>
    </row>
    <row r="13" spans="1:8" s="4" customFormat="1" ht="20.100000000000001" customHeight="1" x14ac:dyDescent="0.3">
      <c r="A13" s="55"/>
      <c r="B13" s="57"/>
      <c r="C13" s="59" t="s">
        <v>39</v>
      </c>
      <c r="D13" s="38" t="s">
        <v>11</v>
      </c>
      <c r="E13" s="12">
        <f>SUM(E7,E10)</f>
        <v>95709743</v>
      </c>
      <c r="F13" s="12">
        <f t="shared" ref="F13:G13" si="3">SUM(F7,F10)</f>
        <v>0</v>
      </c>
      <c r="G13" s="12">
        <f t="shared" si="3"/>
        <v>0</v>
      </c>
      <c r="H13" s="24">
        <f t="shared" si="0"/>
        <v>95709743</v>
      </c>
    </row>
    <row r="14" spans="1:8" s="4" customFormat="1" ht="20.100000000000001" customHeight="1" x14ac:dyDescent="0.3">
      <c r="A14" s="55"/>
      <c r="B14" s="57"/>
      <c r="C14" s="59"/>
      <c r="D14" s="38" t="s">
        <v>12</v>
      </c>
      <c r="E14" s="12">
        <f t="shared" ref="E14:G14" si="4">SUM(E8,E11)</f>
        <v>95709743</v>
      </c>
      <c r="F14" s="12">
        <f t="shared" si="4"/>
        <v>0</v>
      </c>
      <c r="G14" s="12">
        <f t="shared" si="4"/>
        <v>0</v>
      </c>
      <c r="H14" s="24">
        <f t="shared" si="0"/>
        <v>95709743</v>
      </c>
    </row>
    <row r="15" spans="1:8" s="4" customFormat="1" ht="20.100000000000001" customHeight="1" x14ac:dyDescent="0.3">
      <c r="A15" s="55"/>
      <c r="B15" s="57"/>
      <c r="C15" s="59"/>
      <c r="D15" s="38" t="s">
        <v>13</v>
      </c>
      <c r="E15" s="12">
        <f>E14-E13</f>
        <v>0</v>
      </c>
      <c r="F15" s="12">
        <f t="shared" ref="F15:G15" si="5">F14-F13</f>
        <v>0</v>
      </c>
      <c r="G15" s="12">
        <f t="shared" si="5"/>
        <v>0</v>
      </c>
      <c r="H15" s="24">
        <f t="shared" si="0"/>
        <v>0</v>
      </c>
    </row>
    <row r="16" spans="1:8" s="4" customFormat="1" ht="20.100000000000001" customHeight="1" x14ac:dyDescent="0.3">
      <c r="A16" s="55"/>
      <c r="B16" s="58" t="s">
        <v>34</v>
      </c>
      <c r="C16" s="58"/>
      <c r="D16" s="37" t="s">
        <v>11</v>
      </c>
      <c r="E16" s="8">
        <f>SUM(E13)</f>
        <v>95709743</v>
      </c>
      <c r="F16" s="8">
        <f t="shared" ref="F16:G16" si="6">SUM(F13)</f>
        <v>0</v>
      </c>
      <c r="G16" s="8">
        <f t="shared" si="6"/>
        <v>0</v>
      </c>
      <c r="H16" s="25">
        <f t="shared" si="0"/>
        <v>95709743</v>
      </c>
    </row>
    <row r="17" spans="1:8" s="4" customFormat="1" ht="20.100000000000001" customHeight="1" x14ac:dyDescent="0.3">
      <c r="A17" s="55"/>
      <c r="B17" s="58"/>
      <c r="C17" s="58"/>
      <c r="D17" s="37" t="s">
        <v>12</v>
      </c>
      <c r="E17" s="8">
        <f t="shared" ref="E17:G17" si="7">SUM(E14)</f>
        <v>95709743</v>
      </c>
      <c r="F17" s="8">
        <f t="shared" si="7"/>
        <v>0</v>
      </c>
      <c r="G17" s="8">
        <f t="shared" si="7"/>
        <v>0</v>
      </c>
      <c r="H17" s="25">
        <f t="shared" si="0"/>
        <v>95709743</v>
      </c>
    </row>
    <row r="18" spans="1:8" s="4" customFormat="1" ht="20.100000000000001" customHeight="1" x14ac:dyDescent="0.3">
      <c r="A18" s="55"/>
      <c r="B18" s="58"/>
      <c r="C18" s="58"/>
      <c r="D18" s="37" t="s">
        <v>13</v>
      </c>
      <c r="E18" s="8">
        <f>E17-E16</f>
        <v>0</v>
      </c>
      <c r="F18" s="8">
        <f t="shared" ref="F18:G18" si="8">F17-F16</f>
        <v>0</v>
      </c>
      <c r="G18" s="8">
        <f t="shared" si="8"/>
        <v>0</v>
      </c>
      <c r="H18" s="25">
        <f t="shared" si="0"/>
        <v>0</v>
      </c>
    </row>
    <row r="19" spans="1:8" s="4" customFormat="1" ht="20.100000000000001" customHeight="1" x14ac:dyDescent="0.3">
      <c r="A19" s="55" t="s">
        <v>3</v>
      </c>
      <c r="B19" s="57" t="s">
        <v>3</v>
      </c>
      <c r="C19" s="64" t="s">
        <v>17</v>
      </c>
      <c r="D19" s="36" t="s">
        <v>11</v>
      </c>
      <c r="E19" s="10">
        <v>28494325</v>
      </c>
      <c r="F19" s="10">
        <v>0</v>
      </c>
      <c r="G19" s="10">
        <v>0</v>
      </c>
      <c r="H19" s="23">
        <f t="shared" si="0"/>
        <v>28494325</v>
      </c>
    </row>
    <row r="20" spans="1:8" s="4" customFormat="1" ht="20.100000000000001" customHeight="1" x14ac:dyDescent="0.3">
      <c r="A20" s="55"/>
      <c r="B20" s="57"/>
      <c r="C20" s="64"/>
      <c r="D20" s="36" t="s">
        <v>12</v>
      </c>
      <c r="E20" s="10">
        <v>28494325</v>
      </c>
      <c r="F20" s="10">
        <v>0</v>
      </c>
      <c r="G20" s="10">
        <v>0</v>
      </c>
      <c r="H20" s="23">
        <f t="shared" si="0"/>
        <v>28494325</v>
      </c>
    </row>
    <row r="21" spans="1:8" s="4" customFormat="1" ht="20.100000000000001" customHeight="1" x14ac:dyDescent="0.3">
      <c r="A21" s="55"/>
      <c r="B21" s="57"/>
      <c r="C21" s="64"/>
      <c r="D21" s="36" t="s">
        <v>13</v>
      </c>
      <c r="E21" s="10">
        <f>E20-E19</f>
        <v>0</v>
      </c>
      <c r="F21" s="10">
        <f t="shared" ref="F21:G21" si="9">F20-F19</f>
        <v>0</v>
      </c>
      <c r="G21" s="10">
        <f t="shared" si="9"/>
        <v>0</v>
      </c>
      <c r="H21" s="23">
        <f t="shared" si="0"/>
        <v>0</v>
      </c>
    </row>
    <row r="22" spans="1:8" s="4" customFormat="1" ht="20.100000000000001" customHeight="1" x14ac:dyDescent="0.3">
      <c r="A22" s="55"/>
      <c r="B22" s="57"/>
      <c r="C22" s="59" t="s">
        <v>39</v>
      </c>
      <c r="D22" s="38" t="s">
        <v>11</v>
      </c>
      <c r="E22" s="12">
        <f>SUM(E19)</f>
        <v>28494325</v>
      </c>
      <c r="F22" s="12">
        <f t="shared" ref="F22:G22" si="10">SUM(F19)</f>
        <v>0</v>
      </c>
      <c r="G22" s="12">
        <f t="shared" si="10"/>
        <v>0</v>
      </c>
      <c r="H22" s="24">
        <f t="shared" si="0"/>
        <v>28494325</v>
      </c>
    </row>
    <row r="23" spans="1:8" s="4" customFormat="1" ht="20.100000000000001" customHeight="1" x14ac:dyDescent="0.3">
      <c r="A23" s="55"/>
      <c r="B23" s="57"/>
      <c r="C23" s="59"/>
      <c r="D23" s="38" t="s">
        <v>12</v>
      </c>
      <c r="E23" s="12">
        <f t="shared" ref="E23:G23" si="11">SUM(E20)</f>
        <v>28494325</v>
      </c>
      <c r="F23" s="12">
        <f t="shared" si="11"/>
        <v>0</v>
      </c>
      <c r="G23" s="12">
        <f t="shared" si="11"/>
        <v>0</v>
      </c>
      <c r="H23" s="24">
        <f t="shared" si="0"/>
        <v>28494325</v>
      </c>
    </row>
    <row r="24" spans="1:8" s="4" customFormat="1" ht="20.100000000000001" customHeight="1" x14ac:dyDescent="0.3">
      <c r="A24" s="55"/>
      <c r="B24" s="57"/>
      <c r="C24" s="59"/>
      <c r="D24" s="38" t="s">
        <v>13</v>
      </c>
      <c r="E24" s="12">
        <f>E23-E22</f>
        <v>0</v>
      </c>
      <c r="F24" s="12">
        <f t="shared" ref="F24" si="12">F23-F22</f>
        <v>0</v>
      </c>
      <c r="G24" s="12">
        <f t="shared" ref="G24" si="13">G23-G22</f>
        <v>0</v>
      </c>
      <c r="H24" s="24">
        <f t="shared" si="0"/>
        <v>0</v>
      </c>
    </row>
    <row r="25" spans="1:8" s="4" customFormat="1" ht="20.100000000000001" customHeight="1" x14ac:dyDescent="0.3">
      <c r="A25" s="55"/>
      <c r="B25" s="58" t="s">
        <v>34</v>
      </c>
      <c r="C25" s="58"/>
      <c r="D25" s="37" t="s">
        <v>11</v>
      </c>
      <c r="E25" s="8">
        <f>SUM(E22)</f>
        <v>28494325</v>
      </c>
      <c r="F25" s="8">
        <f t="shared" ref="F25:G25" si="14">SUM(F22)</f>
        <v>0</v>
      </c>
      <c r="G25" s="8">
        <f t="shared" si="14"/>
        <v>0</v>
      </c>
      <c r="H25" s="25">
        <f t="shared" si="0"/>
        <v>28494325</v>
      </c>
    </row>
    <row r="26" spans="1:8" s="4" customFormat="1" ht="20.100000000000001" customHeight="1" x14ac:dyDescent="0.3">
      <c r="A26" s="55"/>
      <c r="B26" s="58"/>
      <c r="C26" s="58"/>
      <c r="D26" s="37" t="s">
        <v>12</v>
      </c>
      <c r="E26" s="8">
        <f t="shared" ref="E26:G26" si="15">SUM(E23)</f>
        <v>28494325</v>
      </c>
      <c r="F26" s="8">
        <f t="shared" si="15"/>
        <v>0</v>
      </c>
      <c r="G26" s="8">
        <f t="shared" si="15"/>
        <v>0</v>
      </c>
      <c r="H26" s="25">
        <f t="shared" si="0"/>
        <v>28494325</v>
      </c>
    </row>
    <row r="27" spans="1:8" s="4" customFormat="1" ht="20.100000000000001" customHeight="1" x14ac:dyDescent="0.3">
      <c r="A27" s="55"/>
      <c r="B27" s="58"/>
      <c r="C27" s="58"/>
      <c r="D27" s="37" t="s">
        <v>13</v>
      </c>
      <c r="E27" s="8">
        <f>E26-E25</f>
        <v>0</v>
      </c>
      <c r="F27" s="8">
        <f t="shared" ref="F27" si="16">F26-F25</f>
        <v>0</v>
      </c>
      <c r="G27" s="8">
        <f t="shared" ref="G27" si="17">G26-G25</f>
        <v>0</v>
      </c>
      <c r="H27" s="25">
        <f t="shared" si="0"/>
        <v>0</v>
      </c>
    </row>
    <row r="28" spans="1:8" s="4" customFormat="1" ht="20.100000000000001" customHeight="1" x14ac:dyDescent="0.3">
      <c r="A28" s="55" t="s">
        <v>8</v>
      </c>
      <c r="B28" s="57" t="s">
        <v>8</v>
      </c>
      <c r="C28" s="64" t="s">
        <v>9</v>
      </c>
      <c r="D28" s="36" t="s">
        <v>11</v>
      </c>
      <c r="E28" s="10">
        <v>27533</v>
      </c>
      <c r="F28" s="10">
        <v>0</v>
      </c>
      <c r="G28" s="10">
        <v>0</v>
      </c>
      <c r="H28" s="23">
        <f t="shared" si="0"/>
        <v>27533</v>
      </c>
    </row>
    <row r="29" spans="1:8" s="4" customFormat="1" ht="20.100000000000001" customHeight="1" x14ac:dyDescent="0.3">
      <c r="A29" s="55"/>
      <c r="B29" s="57"/>
      <c r="C29" s="64"/>
      <c r="D29" s="36" t="s">
        <v>12</v>
      </c>
      <c r="E29" s="10">
        <v>27533</v>
      </c>
      <c r="F29" s="10">
        <v>0</v>
      </c>
      <c r="G29" s="10">
        <v>0</v>
      </c>
      <c r="H29" s="23">
        <f t="shared" si="0"/>
        <v>27533</v>
      </c>
    </row>
    <row r="30" spans="1:8" s="4" customFormat="1" ht="20.100000000000001" customHeight="1" x14ac:dyDescent="0.3">
      <c r="A30" s="55"/>
      <c r="B30" s="57"/>
      <c r="C30" s="64"/>
      <c r="D30" s="36" t="s">
        <v>13</v>
      </c>
      <c r="E30" s="10">
        <f>E29-E28</f>
        <v>0</v>
      </c>
      <c r="F30" s="10">
        <f t="shared" ref="F30:G30" si="18">F29-F28</f>
        <v>0</v>
      </c>
      <c r="G30" s="10">
        <f t="shared" si="18"/>
        <v>0</v>
      </c>
      <c r="H30" s="23">
        <f t="shared" si="0"/>
        <v>0</v>
      </c>
    </row>
    <row r="31" spans="1:8" s="4" customFormat="1" ht="20.100000000000001" customHeight="1" x14ac:dyDescent="0.3">
      <c r="A31" s="55"/>
      <c r="B31" s="57"/>
      <c r="C31" s="65" t="s">
        <v>49</v>
      </c>
      <c r="D31" s="36" t="s">
        <v>11</v>
      </c>
      <c r="E31" s="10">
        <v>2300000</v>
      </c>
      <c r="F31" s="10">
        <v>0</v>
      </c>
      <c r="G31" s="10">
        <v>0</v>
      </c>
      <c r="H31" s="23">
        <f t="shared" si="0"/>
        <v>2300000</v>
      </c>
    </row>
    <row r="32" spans="1:8" s="4" customFormat="1" ht="20.100000000000001" customHeight="1" x14ac:dyDescent="0.3">
      <c r="A32" s="55"/>
      <c r="B32" s="57"/>
      <c r="C32" s="66"/>
      <c r="D32" s="36" t="s">
        <v>12</v>
      </c>
      <c r="E32" s="10">
        <v>2300000</v>
      </c>
      <c r="F32" s="10">
        <v>0</v>
      </c>
      <c r="G32" s="10">
        <v>0</v>
      </c>
      <c r="H32" s="23">
        <f t="shared" si="0"/>
        <v>2300000</v>
      </c>
    </row>
    <row r="33" spans="1:8" s="4" customFormat="1" ht="20.100000000000001" customHeight="1" x14ac:dyDescent="0.3">
      <c r="A33" s="55"/>
      <c r="B33" s="57"/>
      <c r="C33" s="67"/>
      <c r="D33" s="36" t="s">
        <v>13</v>
      </c>
      <c r="E33" s="10">
        <f>E32-E31</f>
        <v>0</v>
      </c>
      <c r="F33" s="10">
        <f t="shared" ref="F33:G33" si="19">F32-F31</f>
        <v>0</v>
      </c>
      <c r="G33" s="10">
        <f t="shared" si="19"/>
        <v>0</v>
      </c>
      <c r="H33" s="23">
        <f t="shared" si="0"/>
        <v>0</v>
      </c>
    </row>
    <row r="34" spans="1:8" s="4" customFormat="1" ht="20.100000000000001" customHeight="1" x14ac:dyDescent="0.3">
      <c r="A34" s="55"/>
      <c r="B34" s="57"/>
      <c r="C34" s="59" t="s">
        <v>39</v>
      </c>
      <c r="D34" s="38" t="s">
        <v>11</v>
      </c>
      <c r="E34" s="12">
        <f>SUM(E28,E31)</f>
        <v>2327533</v>
      </c>
      <c r="F34" s="12">
        <f t="shared" ref="F34:G34" si="20">SUM(F28,F31)</f>
        <v>0</v>
      </c>
      <c r="G34" s="12">
        <f t="shared" si="20"/>
        <v>0</v>
      </c>
      <c r="H34" s="24">
        <f t="shared" si="0"/>
        <v>2327533</v>
      </c>
    </row>
    <row r="35" spans="1:8" s="4" customFormat="1" ht="20.100000000000001" customHeight="1" x14ac:dyDescent="0.3">
      <c r="A35" s="55"/>
      <c r="B35" s="57"/>
      <c r="C35" s="59"/>
      <c r="D35" s="38" t="s">
        <v>12</v>
      </c>
      <c r="E35" s="12">
        <f t="shared" ref="E35:G35" si="21">SUM(E29,E32)</f>
        <v>2327533</v>
      </c>
      <c r="F35" s="12">
        <f t="shared" si="21"/>
        <v>0</v>
      </c>
      <c r="G35" s="12">
        <f t="shared" si="21"/>
        <v>0</v>
      </c>
      <c r="H35" s="24">
        <f t="shared" si="0"/>
        <v>2327533</v>
      </c>
    </row>
    <row r="36" spans="1:8" s="4" customFormat="1" ht="20.100000000000001" customHeight="1" x14ac:dyDescent="0.3">
      <c r="A36" s="55"/>
      <c r="B36" s="57"/>
      <c r="C36" s="59"/>
      <c r="D36" s="38" t="s">
        <v>13</v>
      </c>
      <c r="E36" s="12">
        <f t="shared" ref="E36:G36" si="22">SUM(E30,E33)</f>
        <v>0</v>
      </c>
      <c r="F36" s="12">
        <f t="shared" si="22"/>
        <v>0</v>
      </c>
      <c r="G36" s="12">
        <f t="shared" si="22"/>
        <v>0</v>
      </c>
      <c r="H36" s="24">
        <f t="shared" si="0"/>
        <v>0</v>
      </c>
    </row>
    <row r="37" spans="1:8" s="4" customFormat="1" ht="20.100000000000001" customHeight="1" x14ac:dyDescent="0.3">
      <c r="A37" s="55"/>
      <c r="B37" s="58" t="s">
        <v>34</v>
      </c>
      <c r="C37" s="58"/>
      <c r="D37" s="37" t="s">
        <v>11</v>
      </c>
      <c r="E37" s="8">
        <f>SUM(E34)</f>
        <v>2327533</v>
      </c>
      <c r="F37" s="8">
        <f t="shared" ref="F37:G37" si="23">SUM(F34)</f>
        <v>0</v>
      </c>
      <c r="G37" s="8">
        <f t="shared" si="23"/>
        <v>0</v>
      </c>
      <c r="H37" s="25">
        <f t="shared" si="0"/>
        <v>2327533</v>
      </c>
    </row>
    <row r="38" spans="1:8" s="4" customFormat="1" ht="20.100000000000001" customHeight="1" x14ac:dyDescent="0.3">
      <c r="A38" s="55"/>
      <c r="B38" s="58"/>
      <c r="C38" s="58"/>
      <c r="D38" s="37" t="s">
        <v>12</v>
      </c>
      <c r="E38" s="8">
        <f t="shared" ref="E38:G38" si="24">SUM(E35)</f>
        <v>2327533</v>
      </c>
      <c r="F38" s="8">
        <f t="shared" si="24"/>
        <v>0</v>
      </c>
      <c r="G38" s="8">
        <f t="shared" si="24"/>
        <v>0</v>
      </c>
      <c r="H38" s="25">
        <f t="shared" si="0"/>
        <v>2327533</v>
      </c>
    </row>
    <row r="39" spans="1:8" s="4" customFormat="1" ht="20.100000000000001" customHeight="1" x14ac:dyDescent="0.3">
      <c r="A39" s="55"/>
      <c r="B39" s="58"/>
      <c r="C39" s="58"/>
      <c r="D39" s="37" t="s">
        <v>13</v>
      </c>
      <c r="E39" s="8">
        <f>E38-E37</f>
        <v>0</v>
      </c>
      <c r="F39" s="8">
        <f t="shared" ref="F39" si="25">F38-F37</f>
        <v>0</v>
      </c>
      <c r="G39" s="8">
        <f t="shared" ref="G39" si="26">G38-G37</f>
        <v>0</v>
      </c>
      <c r="H39" s="25">
        <f t="shared" si="0"/>
        <v>0</v>
      </c>
    </row>
    <row r="40" spans="1:8" s="4" customFormat="1" ht="24.95" customHeight="1" x14ac:dyDescent="0.3">
      <c r="A40" s="60" t="s">
        <v>35</v>
      </c>
      <c r="B40" s="61"/>
      <c r="C40" s="61"/>
      <c r="D40" s="39" t="s">
        <v>11</v>
      </c>
      <c r="E40" s="8">
        <f>SUM(E16,E25,E37)</f>
        <v>126531601</v>
      </c>
      <c r="F40" s="8">
        <f t="shared" ref="F40:G40" si="27">SUM(F16,F25,F37)</f>
        <v>0</v>
      </c>
      <c r="G40" s="8">
        <f t="shared" si="27"/>
        <v>0</v>
      </c>
      <c r="H40" s="25">
        <f t="shared" si="0"/>
        <v>126531601</v>
      </c>
    </row>
    <row r="41" spans="1:8" s="4" customFormat="1" ht="24.95" customHeight="1" x14ac:dyDescent="0.3">
      <c r="A41" s="60"/>
      <c r="B41" s="61"/>
      <c r="C41" s="61"/>
      <c r="D41" s="39" t="s">
        <v>12</v>
      </c>
      <c r="E41" s="8">
        <f t="shared" ref="E41:G41" si="28">SUM(E17,E26,E38)</f>
        <v>126531601</v>
      </c>
      <c r="F41" s="8">
        <f t="shared" si="28"/>
        <v>0</v>
      </c>
      <c r="G41" s="8">
        <f t="shared" si="28"/>
        <v>0</v>
      </c>
      <c r="H41" s="25">
        <f t="shared" si="0"/>
        <v>126531601</v>
      </c>
    </row>
    <row r="42" spans="1:8" s="4" customFormat="1" ht="24.95" customHeight="1" thickBot="1" x14ac:dyDescent="0.35">
      <c r="A42" s="62"/>
      <c r="B42" s="63"/>
      <c r="C42" s="63"/>
      <c r="D42" s="40" t="s">
        <v>13</v>
      </c>
      <c r="E42" s="9">
        <f>E41-E40</f>
        <v>0</v>
      </c>
      <c r="F42" s="9">
        <f t="shared" ref="F42:G42" si="29">F41-F40</f>
        <v>0</v>
      </c>
      <c r="G42" s="9">
        <f t="shared" si="29"/>
        <v>0</v>
      </c>
      <c r="H42" s="34">
        <f t="shared" si="0"/>
        <v>0</v>
      </c>
    </row>
  </sheetData>
  <mergeCells count="26">
    <mergeCell ref="A40:C42"/>
    <mergeCell ref="A19:A27"/>
    <mergeCell ref="C19:C21"/>
    <mergeCell ref="B25:C27"/>
    <mergeCell ref="A28:A39"/>
    <mergeCell ref="C28:C30"/>
    <mergeCell ref="B37:C39"/>
    <mergeCell ref="B19:B24"/>
    <mergeCell ref="C22:C24"/>
    <mergeCell ref="B28:B36"/>
    <mergeCell ref="C34:C36"/>
    <mergeCell ref="C31:C33"/>
    <mergeCell ref="A7:A18"/>
    <mergeCell ref="C7:C9"/>
    <mergeCell ref="C10:C12"/>
    <mergeCell ref="B16:C18"/>
    <mergeCell ref="B7:B15"/>
    <mergeCell ref="C13:C15"/>
    <mergeCell ref="A2:H2"/>
    <mergeCell ref="A5:C5"/>
    <mergeCell ref="D5:D6"/>
    <mergeCell ref="E5:E6"/>
    <mergeCell ref="F5:F6"/>
    <mergeCell ref="G5:G6"/>
    <mergeCell ref="H5:H6"/>
    <mergeCell ref="A4:B4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6"/>
  <sheetViews>
    <sheetView tabSelected="1" view="pageBreakPreview" zoomScale="85" zoomScaleNormal="85" zoomScaleSheetLayoutView="85" workbookViewId="0">
      <selection activeCell="A3" sqref="A3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9" width="9" style="1"/>
    <col min="10" max="10" width="12.625" style="1" bestFit="1" customWidth="1"/>
    <col min="11" max="11" width="14.125" style="1" bestFit="1" customWidth="1"/>
    <col min="12" max="12" width="10.625" style="1" bestFit="1" customWidth="1"/>
    <col min="13" max="16384" width="9" style="1"/>
  </cols>
  <sheetData>
    <row r="1" spans="1:8" ht="20.100000000000001" customHeight="1" x14ac:dyDescent="0.3"/>
    <row r="2" spans="1:8" ht="39.950000000000003" customHeight="1" x14ac:dyDescent="0.3">
      <c r="A2" s="47" t="s">
        <v>48</v>
      </c>
      <c r="B2" s="47"/>
      <c r="C2" s="47"/>
      <c r="D2" s="47"/>
      <c r="E2" s="47"/>
      <c r="F2" s="47"/>
      <c r="G2" s="47"/>
      <c r="H2" s="47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8" t="s">
        <v>38</v>
      </c>
      <c r="B4" s="78"/>
      <c r="C4" s="19"/>
      <c r="D4" s="19"/>
      <c r="E4" s="19"/>
      <c r="F4" s="19"/>
      <c r="G4" s="20"/>
      <c r="H4" s="5" t="s">
        <v>0</v>
      </c>
    </row>
    <row r="5" spans="1:8" s="4" customFormat="1" ht="24.95" customHeight="1" x14ac:dyDescent="0.3">
      <c r="A5" s="79" t="s">
        <v>1</v>
      </c>
      <c r="B5" s="80"/>
      <c r="C5" s="80"/>
      <c r="D5" s="80" t="s">
        <v>10</v>
      </c>
      <c r="E5" s="80" t="s">
        <v>18</v>
      </c>
      <c r="F5" s="80" t="s">
        <v>16</v>
      </c>
      <c r="G5" s="80" t="s">
        <v>14</v>
      </c>
      <c r="H5" s="82" t="s">
        <v>15</v>
      </c>
    </row>
    <row r="6" spans="1:8" s="4" customFormat="1" ht="24.95" customHeight="1" thickBot="1" x14ac:dyDescent="0.35">
      <c r="A6" s="14" t="s">
        <v>4</v>
      </c>
      <c r="B6" s="15" t="s">
        <v>5</v>
      </c>
      <c r="C6" s="15" t="s">
        <v>6</v>
      </c>
      <c r="D6" s="81"/>
      <c r="E6" s="81"/>
      <c r="F6" s="81"/>
      <c r="G6" s="81"/>
      <c r="H6" s="83"/>
    </row>
    <row r="7" spans="1:8" s="4" customFormat="1" ht="20.100000000000001" customHeight="1" thickTop="1" x14ac:dyDescent="0.3">
      <c r="A7" s="71" t="s">
        <v>19</v>
      </c>
      <c r="B7" s="73" t="s">
        <v>20</v>
      </c>
      <c r="C7" s="73" t="s">
        <v>21</v>
      </c>
      <c r="D7" s="46" t="s">
        <v>11</v>
      </c>
      <c r="E7" s="10">
        <v>62632960</v>
      </c>
      <c r="F7" s="10">
        <v>0</v>
      </c>
      <c r="G7" s="10">
        <v>0</v>
      </c>
      <c r="H7" s="22">
        <f>SUM(E7:G7)</f>
        <v>62632960</v>
      </c>
    </row>
    <row r="8" spans="1:8" s="4" customFormat="1" ht="20.100000000000001" customHeight="1" x14ac:dyDescent="0.3">
      <c r="A8" s="72"/>
      <c r="B8" s="70"/>
      <c r="C8" s="70"/>
      <c r="D8" s="45" t="s">
        <v>12</v>
      </c>
      <c r="E8" s="10">
        <v>62632960</v>
      </c>
      <c r="F8" s="10">
        <v>0</v>
      </c>
      <c r="G8" s="10">
        <v>0</v>
      </c>
      <c r="H8" s="11">
        <f t="shared" ref="H8:H42" si="0">SUM(E8:G8)</f>
        <v>62632960</v>
      </c>
    </row>
    <row r="9" spans="1:8" s="4" customFormat="1" ht="20.100000000000001" customHeight="1" x14ac:dyDescent="0.3">
      <c r="A9" s="72"/>
      <c r="B9" s="70"/>
      <c r="C9" s="70"/>
      <c r="D9" s="45" t="s">
        <v>13</v>
      </c>
      <c r="E9" s="10">
        <f>E8-E7</f>
        <v>0</v>
      </c>
      <c r="F9" s="10">
        <f t="shared" ref="F9:G9" si="1">F8-F7</f>
        <v>0</v>
      </c>
      <c r="G9" s="10">
        <f t="shared" si="1"/>
        <v>0</v>
      </c>
      <c r="H9" s="11">
        <f t="shared" si="0"/>
        <v>0</v>
      </c>
    </row>
    <row r="10" spans="1:8" s="4" customFormat="1" ht="20.100000000000001" customHeight="1" x14ac:dyDescent="0.3">
      <c r="A10" s="72"/>
      <c r="B10" s="70"/>
      <c r="C10" s="70" t="s">
        <v>22</v>
      </c>
      <c r="D10" s="45" t="s">
        <v>11</v>
      </c>
      <c r="E10" s="10">
        <v>0</v>
      </c>
      <c r="F10" s="10">
        <v>0</v>
      </c>
      <c r="G10" s="10">
        <v>0</v>
      </c>
      <c r="H10" s="11">
        <f t="shared" si="0"/>
        <v>0</v>
      </c>
    </row>
    <row r="11" spans="1:8" s="4" customFormat="1" ht="20.100000000000001" customHeight="1" x14ac:dyDescent="0.3">
      <c r="A11" s="72"/>
      <c r="B11" s="70"/>
      <c r="C11" s="70"/>
      <c r="D11" s="45" t="s">
        <v>12</v>
      </c>
      <c r="E11" s="10">
        <v>0</v>
      </c>
      <c r="F11" s="10">
        <v>0</v>
      </c>
      <c r="G11" s="10">
        <v>0</v>
      </c>
      <c r="H11" s="11">
        <f t="shared" si="0"/>
        <v>0</v>
      </c>
    </row>
    <row r="12" spans="1:8" s="4" customFormat="1" ht="20.100000000000001" customHeight="1" x14ac:dyDescent="0.3">
      <c r="A12" s="72"/>
      <c r="B12" s="70"/>
      <c r="C12" s="70"/>
      <c r="D12" s="45" t="s">
        <v>13</v>
      </c>
      <c r="E12" s="10">
        <f>E11-E10</f>
        <v>0</v>
      </c>
      <c r="F12" s="10">
        <f t="shared" ref="F12:G12" si="2">F11-F10</f>
        <v>0</v>
      </c>
      <c r="G12" s="10">
        <f t="shared" si="2"/>
        <v>0</v>
      </c>
      <c r="H12" s="11">
        <f t="shared" si="0"/>
        <v>0</v>
      </c>
    </row>
    <row r="13" spans="1:8" s="4" customFormat="1" ht="20.100000000000001" customHeight="1" x14ac:dyDescent="0.3">
      <c r="A13" s="72"/>
      <c r="B13" s="70"/>
      <c r="C13" s="70" t="s">
        <v>23</v>
      </c>
      <c r="D13" s="45" t="s">
        <v>11</v>
      </c>
      <c r="E13" s="10">
        <v>5637200</v>
      </c>
      <c r="F13" s="10">
        <v>0</v>
      </c>
      <c r="G13" s="10">
        <v>0</v>
      </c>
      <c r="H13" s="11">
        <f t="shared" si="0"/>
        <v>5637200</v>
      </c>
    </row>
    <row r="14" spans="1:8" s="4" customFormat="1" ht="20.100000000000001" customHeight="1" x14ac:dyDescent="0.3">
      <c r="A14" s="72"/>
      <c r="B14" s="70"/>
      <c r="C14" s="70"/>
      <c r="D14" s="45" t="s">
        <v>12</v>
      </c>
      <c r="E14" s="10">
        <v>5637200</v>
      </c>
      <c r="F14" s="10">
        <v>0</v>
      </c>
      <c r="G14" s="10">
        <v>0</v>
      </c>
      <c r="H14" s="11">
        <f t="shared" si="0"/>
        <v>5637200</v>
      </c>
    </row>
    <row r="15" spans="1:8" s="4" customFormat="1" ht="20.100000000000001" customHeight="1" x14ac:dyDescent="0.3">
      <c r="A15" s="72"/>
      <c r="B15" s="70"/>
      <c r="C15" s="70"/>
      <c r="D15" s="45" t="s">
        <v>13</v>
      </c>
      <c r="E15" s="10">
        <f>E14-E13</f>
        <v>0</v>
      </c>
      <c r="F15" s="10">
        <f t="shared" ref="F15:G15" si="3">F14-F13</f>
        <v>0</v>
      </c>
      <c r="G15" s="10">
        <f t="shared" si="3"/>
        <v>0</v>
      </c>
      <c r="H15" s="11">
        <f t="shared" si="0"/>
        <v>0</v>
      </c>
    </row>
    <row r="16" spans="1:8" s="4" customFormat="1" ht="20.100000000000001" customHeight="1" x14ac:dyDescent="0.3">
      <c r="A16" s="72"/>
      <c r="B16" s="70"/>
      <c r="C16" s="70" t="s">
        <v>24</v>
      </c>
      <c r="D16" s="45" t="s">
        <v>11</v>
      </c>
      <c r="E16" s="10">
        <v>11735120</v>
      </c>
      <c r="F16" s="10">
        <v>0</v>
      </c>
      <c r="G16" s="10">
        <v>0</v>
      </c>
      <c r="H16" s="11">
        <f t="shared" si="0"/>
        <v>11735120</v>
      </c>
    </row>
    <row r="17" spans="1:8" s="4" customFormat="1" ht="20.100000000000001" customHeight="1" x14ac:dyDescent="0.3">
      <c r="A17" s="72"/>
      <c r="B17" s="70"/>
      <c r="C17" s="70"/>
      <c r="D17" s="45" t="s">
        <v>12</v>
      </c>
      <c r="E17" s="10">
        <v>11735120</v>
      </c>
      <c r="F17" s="10">
        <v>0</v>
      </c>
      <c r="G17" s="10">
        <v>0</v>
      </c>
      <c r="H17" s="11">
        <f t="shared" si="0"/>
        <v>11735120</v>
      </c>
    </row>
    <row r="18" spans="1:8" s="4" customFormat="1" ht="20.100000000000001" customHeight="1" x14ac:dyDescent="0.3">
      <c r="A18" s="72"/>
      <c r="B18" s="70"/>
      <c r="C18" s="70"/>
      <c r="D18" s="45" t="s">
        <v>13</v>
      </c>
      <c r="E18" s="10">
        <f>E17-E16</f>
        <v>0</v>
      </c>
      <c r="F18" s="10">
        <f t="shared" ref="F18:G18" si="4">F17-F16</f>
        <v>0</v>
      </c>
      <c r="G18" s="10">
        <f t="shared" si="4"/>
        <v>0</v>
      </c>
      <c r="H18" s="11">
        <f t="shared" si="0"/>
        <v>0</v>
      </c>
    </row>
    <row r="19" spans="1:8" s="4" customFormat="1" ht="20.100000000000001" customHeight="1" x14ac:dyDescent="0.3">
      <c r="A19" s="72"/>
      <c r="B19" s="70"/>
      <c r="C19" s="70" t="s">
        <v>47</v>
      </c>
      <c r="D19" s="45" t="s">
        <v>11</v>
      </c>
      <c r="E19" s="10">
        <v>0</v>
      </c>
      <c r="F19" s="10">
        <v>0</v>
      </c>
      <c r="G19" s="10">
        <v>0</v>
      </c>
      <c r="H19" s="11">
        <f t="shared" ref="H19:H21" si="5">SUM(E19:G19)</f>
        <v>0</v>
      </c>
    </row>
    <row r="20" spans="1:8" s="4" customFormat="1" ht="20.100000000000001" customHeight="1" x14ac:dyDescent="0.3">
      <c r="A20" s="72"/>
      <c r="B20" s="70"/>
      <c r="C20" s="70"/>
      <c r="D20" s="45" t="s">
        <v>12</v>
      </c>
      <c r="E20" s="10">
        <v>0</v>
      </c>
      <c r="F20" s="10">
        <v>0</v>
      </c>
      <c r="G20" s="10">
        <v>0</v>
      </c>
      <c r="H20" s="11">
        <f t="shared" si="5"/>
        <v>0</v>
      </c>
    </row>
    <row r="21" spans="1:8" s="4" customFormat="1" ht="20.100000000000001" customHeight="1" x14ac:dyDescent="0.3">
      <c r="A21" s="72"/>
      <c r="B21" s="70"/>
      <c r="C21" s="70"/>
      <c r="D21" s="45" t="s">
        <v>13</v>
      </c>
      <c r="E21" s="10">
        <f>E20-E19</f>
        <v>0</v>
      </c>
      <c r="F21" s="10">
        <f t="shared" ref="F21:G21" si="6">F20-F19</f>
        <v>0</v>
      </c>
      <c r="G21" s="10">
        <f t="shared" si="6"/>
        <v>0</v>
      </c>
      <c r="H21" s="11">
        <f t="shared" si="5"/>
        <v>0</v>
      </c>
    </row>
    <row r="22" spans="1:8" s="4" customFormat="1" ht="20.100000000000001" customHeight="1" x14ac:dyDescent="0.3">
      <c r="A22" s="72"/>
      <c r="B22" s="70"/>
      <c r="C22" s="68" t="s">
        <v>40</v>
      </c>
      <c r="D22" s="41" t="s">
        <v>11</v>
      </c>
      <c r="E22" s="12">
        <f>SUM(E7,E10,E13,E16,E19)</f>
        <v>80005280</v>
      </c>
      <c r="F22" s="12">
        <f t="shared" ref="F22:G23" si="7">SUM(F7,F10,F13,F16,F19)</f>
        <v>0</v>
      </c>
      <c r="G22" s="12">
        <f t="shared" si="7"/>
        <v>0</v>
      </c>
      <c r="H22" s="13">
        <f t="shared" si="0"/>
        <v>80005280</v>
      </c>
    </row>
    <row r="23" spans="1:8" s="4" customFormat="1" ht="20.100000000000001" customHeight="1" x14ac:dyDescent="0.3">
      <c r="A23" s="72"/>
      <c r="B23" s="70"/>
      <c r="C23" s="68"/>
      <c r="D23" s="41" t="s">
        <v>12</v>
      </c>
      <c r="E23" s="12">
        <f>SUM(E8,E11,E14,E17,E20)</f>
        <v>80005280</v>
      </c>
      <c r="F23" s="12">
        <f t="shared" si="7"/>
        <v>0</v>
      </c>
      <c r="G23" s="12">
        <f t="shared" si="7"/>
        <v>0</v>
      </c>
      <c r="H23" s="13">
        <f t="shared" si="0"/>
        <v>80005280</v>
      </c>
    </row>
    <row r="24" spans="1:8" s="4" customFormat="1" ht="20.100000000000001" customHeight="1" x14ac:dyDescent="0.3">
      <c r="A24" s="72"/>
      <c r="B24" s="70"/>
      <c r="C24" s="68"/>
      <c r="D24" s="41" t="s">
        <v>13</v>
      </c>
      <c r="E24" s="12">
        <f>E23-E22</f>
        <v>0</v>
      </c>
      <c r="F24" s="12">
        <f t="shared" ref="F24:G24" si="8">F23-F22</f>
        <v>0</v>
      </c>
      <c r="G24" s="12">
        <f t="shared" si="8"/>
        <v>0</v>
      </c>
      <c r="H24" s="13">
        <f t="shared" si="0"/>
        <v>0</v>
      </c>
    </row>
    <row r="25" spans="1:8" s="4" customFormat="1" ht="20.100000000000001" customHeight="1" x14ac:dyDescent="0.3">
      <c r="A25" s="72"/>
      <c r="B25" s="70" t="s">
        <v>25</v>
      </c>
      <c r="C25" s="70" t="s">
        <v>26</v>
      </c>
      <c r="D25" s="45" t="s">
        <v>11</v>
      </c>
      <c r="E25" s="10">
        <v>39580</v>
      </c>
      <c r="F25" s="10">
        <v>0</v>
      </c>
      <c r="G25" s="10">
        <v>0</v>
      </c>
      <c r="H25" s="11">
        <f t="shared" si="0"/>
        <v>39580</v>
      </c>
    </row>
    <row r="26" spans="1:8" s="4" customFormat="1" ht="20.100000000000001" customHeight="1" x14ac:dyDescent="0.3">
      <c r="A26" s="72"/>
      <c r="B26" s="70"/>
      <c r="C26" s="70"/>
      <c r="D26" s="45" t="s">
        <v>12</v>
      </c>
      <c r="E26" s="10">
        <v>39580</v>
      </c>
      <c r="F26" s="10">
        <v>0</v>
      </c>
      <c r="G26" s="10">
        <v>0</v>
      </c>
      <c r="H26" s="11">
        <f t="shared" si="0"/>
        <v>39580</v>
      </c>
    </row>
    <row r="27" spans="1:8" s="4" customFormat="1" ht="20.100000000000001" customHeight="1" x14ac:dyDescent="0.3">
      <c r="A27" s="72"/>
      <c r="B27" s="70"/>
      <c r="C27" s="70"/>
      <c r="D27" s="45" t="s">
        <v>13</v>
      </c>
      <c r="E27" s="10">
        <f>E26-E25</f>
        <v>0</v>
      </c>
      <c r="F27" s="10">
        <f t="shared" ref="F27:G27" si="9">F26-F25</f>
        <v>0</v>
      </c>
      <c r="G27" s="10">
        <f t="shared" si="9"/>
        <v>0</v>
      </c>
      <c r="H27" s="11">
        <f t="shared" si="0"/>
        <v>0</v>
      </c>
    </row>
    <row r="28" spans="1:8" s="4" customFormat="1" ht="20.100000000000001" customHeight="1" x14ac:dyDescent="0.3">
      <c r="A28" s="72"/>
      <c r="B28" s="70"/>
      <c r="C28" s="70" t="s">
        <v>27</v>
      </c>
      <c r="D28" s="45" t="s">
        <v>11</v>
      </c>
      <c r="E28" s="10">
        <v>693850</v>
      </c>
      <c r="F28" s="10">
        <v>0</v>
      </c>
      <c r="G28" s="10">
        <v>0</v>
      </c>
      <c r="H28" s="11">
        <f t="shared" si="0"/>
        <v>693850</v>
      </c>
    </row>
    <row r="29" spans="1:8" s="4" customFormat="1" ht="20.100000000000001" customHeight="1" x14ac:dyDescent="0.3">
      <c r="A29" s="72"/>
      <c r="B29" s="70"/>
      <c r="C29" s="70"/>
      <c r="D29" s="45" t="s">
        <v>12</v>
      </c>
      <c r="E29" s="10">
        <v>693850</v>
      </c>
      <c r="F29" s="10">
        <v>0</v>
      </c>
      <c r="G29" s="10">
        <v>0</v>
      </c>
      <c r="H29" s="11">
        <f t="shared" si="0"/>
        <v>693850</v>
      </c>
    </row>
    <row r="30" spans="1:8" s="4" customFormat="1" ht="20.100000000000001" customHeight="1" x14ac:dyDescent="0.3">
      <c r="A30" s="72"/>
      <c r="B30" s="70"/>
      <c r="C30" s="70"/>
      <c r="D30" s="45" t="s">
        <v>13</v>
      </c>
      <c r="E30" s="10">
        <f>E29-E28</f>
        <v>0</v>
      </c>
      <c r="F30" s="10">
        <f t="shared" ref="F30:G30" si="10">F29-F28</f>
        <v>0</v>
      </c>
      <c r="G30" s="10">
        <f t="shared" si="10"/>
        <v>0</v>
      </c>
      <c r="H30" s="11">
        <f t="shared" si="0"/>
        <v>0</v>
      </c>
    </row>
    <row r="31" spans="1:8" s="4" customFormat="1" ht="20.100000000000001" customHeight="1" x14ac:dyDescent="0.3">
      <c r="A31" s="72"/>
      <c r="B31" s="70"/>
      <c r="C31" s="70" t="s">
        <v>28</v>
      </c>
      <c r="D31" s="45" t="s">
        <v>11</v>
      </c>
      <c r="E31" s="10">
        <v>410740</v>
      </c>
      <c r="F31" s="10">
        <v>0</v>
      </c>
      <c r="G31" s="10">
        <v>0</v>
      </c>
      <c r="H31" s="11">
        <f t="shared" si="0"/>
        <v>410740</v>
      </c>
    </row>
    <row r="32" spans="1:8" s="4" customFormat="1" ht="20.100000000000001" customHeight="1" x14ac:dyDescent="0.3">
      <c r="A32" s="72"/>
      <c r="B32" s="70"/>
      <c r="C32" s="70"/>
      <c r="D32" s="45" t="s">
        <v>12</v>
      </c>
      <c r="E32" s="10">
        <v>410740</v>
      </c>
      <c r="F32" s="10">
        <v>0</v>
      </c>
      <c r="G32" s="10">
        <v>0</v>
      </c>
      <c r="H32" s="11">
        <f t="shared" si="0"/>
        <v>410740</v>
      </c>
    </row>
    <row r="33" spans="1:8" s="4" customFormat="1" ht="20.100000000000001" customHeight="1" x14ac:dyDescent="0.3">
      <c r="A33" s="72"/>
      <c r="B33" s="70"/>
      <c r="C33" s="70"/>
      <c r="D33" s="45" t="s">
        <v>13</v>
      </c>
      <c r="E33" s="10">
        <f>E32-E31</f>
        <v>0</v>
      </c>
      <c r="F33" s="10">
        <f t="shared" ref="F33:G33" si="11">F32-F31</f>
        <v>0</v>
      </c>
      <c r="G33" s="10">
        <f t="shared" si="11"/>
        <v>0</v>
      </c>
      <c r="H33" s="11">
        <f t="shared" si="0"/>
        <v>0</v>
      </c>
    </row>
    <row r="34" spans="1:8" s="4" customFormat="1" ht="20.100000000000001" customHeight="1" x14ac:dyDescent="0.3">
      <c r="A34" s="72"/>
      <c r="B34" s="70"/>
      <c r="C34" s="70" t="s">
        <v>29</v>
      </c>
      <c r="D34" s="45" t="s">
        <v>11</v>
      </c>
      <c r="E34" s="10">
        <v>139000</v>
      </c>
      <c r="F34" s="10">
        <v>0</v>
      </c>
      <c r="G34" s="10">
        <v>0</v>
      </c>
      <c r="H34" s="11">
        <f t="shared" si="0"/>
        <v>139000</v>
      </c>
    </row>
    <row r="35" spans="1:8" s="4" customFormat="1" ht="20.100000000000001" customHeight="1" x14ac:dyDescent="0.3">
      <c r="A35" s="72"/>
      <c r="B35" s="70"/>
      <c r="C35" s="70"/>
      <c r="D35" s="45" t="s">
        <v>12</v>
      </c>
      <c r="E35" s="10">
        <v>139000</v>
      </c>
      <c r="F35" s="10">
        <v>0</v>
      </c>
      <c r="G35" s="10">
        <v>0</v>
      </c>
      <c r="H35" s="11">
        <f t="shared" si="0"/>
        <v>139000</v>
      </c>
    </row>
    <row r="36" spans="1:8" s="4" customFormat="1" ht="20.100000000000001" customHeight="1" x14ac:dyDescent="0.3">
      <c r="A36" s="72"/>
      <c r="B36" s="70"/>
      <c r="C36" s="70"/>
      <c r="D36" s="45" t="s">
        <v>13</v>
      </c>
      <c r="E36" s="10">
        <f>E35-E34</f>
        <v>0</v>
      </c>
      <c r="F36" s="10">
        <f t="shared" ref="F36:G36" si="12">F35-F34</f>
        <v>0</v>
      </c>
      <c r="G36" s="10">
        <f t="shared" si="12"/>
        <v>0</v>
      </c>
      <c r="H36" s="11">
        <f t="shared" si="0"/>
        <v>0</v>
      </c>
    </row>
    <row r="37" spans="1:8" s="4" customFormat="1" ht="20.100000000000001" customHeight="1" x14ac:dyDescent="0.3">
      <c r="A37" s="72"/>
      <c r="B37" s="70"/>
      <c r="C37" s="68" t="s">
        <v>40</v>
      </c>
      <c r="D37" s="41" t="s">
        <v>11</v>
      </c>
      <c r="E37" s="12">
        <f>SUM(E25,E28,E31,E34)</f>
        <v>1283170</v>
      </c>
      <c r="F37" s="12">
        <f t="shared" ref="F37:G37" si="13">SUM(F25,F28,F31,F34)</f>
        <v>0</v>
      </c>
      <c r="G37" s="12">
        <f t="shared" si="13"/>
        <v>0</v>
      </c>
      <c r="H37" s="13">
        <f t="shared" si="0"/>
        <v>1283170</v>
      </c>
    </row>
    <row r="38" spans="1:8" s="4" customFormat="1" ht="20.100000000000001" customHeight="1" x14ac:dyDescent="0.3">
      <c r="A38" s="72"/>
      <c r="B38" s="70"/>
      <c r="C38" s="68"/>
      <c r="D38" s="41" t="s">
        <v>12</v>
      </c>
      <c r="E38" s="12">
        <f t="shared" ref="E38:G38" si="14">SUM(E26,E29,E32,E35)</f>
        <v>1283170</v>
      </c>
      <c r="F38" s="12">
        <f t="shared" si="14"/>
        <v>0</v>
      </c>
      <c r="G38" s="12">
        <f t="shared" si="14"/>
        <v>0</v>
      </c>
      <c r="H38" s="13">
        <f t="shared" si="0"/>
        <v>1283170</v>
      </c>
    </row>
    <row r="39" spans="1:8" s="4" customFormat="1" ht="20.100000000000001" customHeight="1" x14ac:dyDescent="0.3">
      <c r="A39" s="72"/>
      <c r="B39" s="70"/>
      <c r="C39" s="68"/>
      <c r="D39" s="41" t="s">
        <v>13</v>
      </c>
      <c r="E39" s="12">
        <f>E38-E37</f>
        <v>0</v>
      </c>
      <c r="F39" s="12">
        <f t="shared" ref="F39" si="15">F38-F37</f>
        <v>0</v>
      </c>
      <c r="G39" s="12">
        <f t="shared" ref="G39" si="16">G38-G37</f>
        <v>0</v>
      </c>
      <c r="H39" s="13">
        <f t="shared" si="0"/>
        <v>0</v>
      </c>
    </row>
    <row r="40" spans="1:8" s="4" customFormat="1" ht="20.100000000000001" customHeight="1" x14ac:dyDescent="0.3">
      <c r="A40" s="72"/>
      <c r="B40" s="69" t="s">
        <v>33</v>
      </c>
      <c r="C40" s="69"/>
      <c r="D40" s="42" t="s">
        <v>11</v>
      </c>
      <c r="E40" s="8">
        <f>SUM(E37,E22)</f>
        <v>81288450</v>
      </c>
      <c r="F40" s="8">
        <f t="shared" ref="F40:G40" si="17">SUM(F37,F22)</f>
        <v>0</v>
      </c>
      <c r="G40" s="8">
        <f t="shared" si="17"/>
        <v>0</v>
      </c>
      <c r="H40" s="7">
        <f t="shared" si="0"/>
        <v>81288450</v>
      </c>
    </row>
    <row r="41" spans="1:8" s="4" customFormat="1" ht="20.100000000000001" customHeight="1" x14ac:dyDescent="0.3">
      <c r="A41" s="72"/>
      <c r="B41" s="69"/>
      <c r="C41" s="69"/>
      <c r="D41" s="42" t="s">
        <v>12</v>
      </c>
      <c r="E41" s="8">
        <f t="shared" ref="E41:G41" si="18">SUM(E38,E23)</f>
        <v>81288450</v>
      </c>
      <c r="F41" s="8">
        <f t="shared" si="18"/>
        <v>0</v>
      </c>
      <c r="G41" s="8">
        <f t="shared" si="18"/>
        <v>0</v>
      </c>
      <c r="H41" s="7">
        <f t="shared" si="0"/>
        <v>81288450</v>
      </c>
    </row>
    <row r="42" spans="1:8" s="4" customFormat="1" ht="20.100000000000001" customHeight="1" x14ac:dyDescent="0.3">
      <c r="A42" s="72"/>
      <c r="B42" s="69"/>
      <c r="C42" s="69"/>
      <c r="D42" s="42" t="s">
        <v>13</v>
      </c>
      <c r="E42" s="8">
        <f t="shared" ref="E42:G42" si="19">SUM(E39,E24)</f>
        <v>0</v>
      </c>
      <c r="F42" s="8">
        <f t="shared" si="19"/>
        <v>0</v>
      </c>
      <c r="G42" s="8">
        <f t="shared" si="19"/>
        <v>0</v>
      </c>
      <c r="H42" s="7">
        <f t="shared" si="0"/>
        <v>0</v>
      </c>
    </row>
    <row r="43" spans="1:8" s="4" customFormat="1" ht="20.100000000000001" customHeight="1" x14ac:dyDescent="0.3">
      <c r="A43" s="55" t="s">
        <v>30</v>
      </c>
      <c r="B43" s="57" t="s">
        <v>31</v>
      </c>
      <c r="C43" s="64" t="s">
        <v>32</v>
      </c>
      <c r="D43" s="36" t="s">
        <v>11</v>
      </c>
      <c r="E43" s="10">
        <v>393830</v>
      </c>
      <c r="F43" s="10">
        <v>0</v>
      </c>
      <c r="G43" s="10">
        <v>0</v>
      </c>
      <c r="H43" s="23">
        <f t="shared" ref="H43:H69" si="20">SUM(E43:G43)</f>
        <v>393830</v>
      </c>
    </row>
    <row r="44" spans="1:8" s="4" customFormat="1" ht="20.100000000000001" customHeight="1" x14ac:dyDescent="0.3">
      <c r="A44" s="55"/>
      <c r="B44" s="57"/>
      <c r="C44" s="64"/>
      <c r="D44" s="36" t="s">
        <v>12</v>
      </c>
      <c r="E44" s="10">
        <v>393830</v>
      </c>
      <c r="F44" s="10">
        <v>0</v>
      </c>
      <c r="G44" s="10">
        <v>0</v>
      </c>
      <c r="H44" s="23">
        <f t="shared" si="20"/>
        <v>393830</v>
      </c>
    </row>
    <row r="45" spans="1:8" s="4" customFormat="1" ht="20.100000000000001" customHeight="1" x14ac:dyDescent="0.3">
      <c r="A45" s="55"/>
      <c r="B45" s="57"/>
      <c r="C45" s="64"/>
      <c r="D45" s="36" t="s">
        <v>13</v>
      </c>
      <c r="E45" s="10">
        <f>E44-E43</f>
        <v>0</v>
      </c>
      <c r="F45" s="10">
        <f t="shared" ref="F45:G45" si="21">F44-F43</f>
        <v>0</v>
      </c>
      <c r="G45" s="10">
        <f t="shared" si="21"/>
        <v>0</v>
      </c>
      <c r="H45" s="23">
        <f t="shared" si="20"/>
        <v>0</v>
      </c>
    </row>
    <row r="46" spans="1:8" s="4" customFormat="1" ht="20.100000000000001" customHeight="1" x14ac:dyDescent="0.3">
      <c r="A46" s="55"/>
      <c r="B46" s="57"/>
      <c r="C46" s="68" t="s">
        <v>40</v>
      </c>
      <c r="D46" s="38" t="s">
        <v>11</v>
      </c>
      <c r="E46" s="12">
        <f t="shared" ref="E46:G47" si="22">SUM(E43)</f>
        <v>393830</v>
      </c>
      <c r="F46" s="12">
        <f t="shared" ref="F46:G46" si="23">SUM(F43)</f>
        <v>0</v>
      </c>
      <c r="G46" s="12">
        <f t="shared" si="23"/>
        <v>0</v>
      </c>
      <c r="H46" s="24">
        <f t="shared" si="20"/>
        <v>393830</v>
      </c>
    </row>
    <row r="47" spans="1:8" s="4" customFormat="1" ht="20.100000000000001" customHeight="1" x14ac:dyDescent="0.3">
      <c r="A47" s="55"/>
      <c r="B47" s="57"/>
      <c r="C47" s="68"/>
      <c r="D47" s="38" t="s">
        <v>12</v>
      </c>
      <c r="E47" s="12">
        <f t="shared" ref="E47" si="24">SUM(E44)</f>
        <v>393830</v>
      </c>
      <c r="F47" s="12">
        <f t="shared" si="22"/>
        <v>0</v>
      </c>
      <c r="G47" s="12">
        <f t="shared" si="22"/>
        <v>0</v>
      </c>
      <c r="H47" s="24">
        <f t="shared" si="20"/>
        <v>393830</v>
      </c>
    </row>
    <row r="48" spans="1:8" s="4" customFormat="1" ht="20.100000000000001" customHeight="1" x14ac:dyDescent="0.3">
      <c r="A48" s="55"/>
      <c r="B48" s="57"/>
      <c r="C48" s="68"/>
      <c r="D48" s="38" t="s">
        <v>13</v>
      </c>
      <c r="E48" s="12">
        <f>E47-E46</f>
        <v>0</v>
      </c>
      <c r="F48" s="12">
        <f t="shared" ref="F48" si="25">F47-F46</f>
        <v>0</v>
      </c>
      <c r="G48" s="12">
        <f t="shared" ref="G48" si="26">G47-G46</f>
        <v>0</v>
      </c>
      <c r="H48" s="24">
        <f t="shared" si="20"/>
        <v>0</v>
      </c>
    </row>
    <row r="49" spans="1:8" s="4" customFormat="1" ht="20.100000000000001" customHeight="1" x14ac:dyDescent="0.3">
      <c r="A49" s="55"/>
      <c r="B49" s="58" t="s">
        <v>33</v>
      </c>
      <c r="C49" s="58"/>
      <c r="D49" s="37" t="s">
        <v>11</v>
      </c>
      <c r="E49" s="8">
        <f>SUM(E46)</f>
        <v>393830</v>
      </c>
      <c r="F49" s="8">
        <f t="shared" ref="F49:G49" si="27">SUM(F46)</f>
        <v>0</v>
      </c>
      <c r="G49" s="8">
        <f t="shared" si="27"/>
        <v>0</v>
      </c>
      <c r="H49" s="25">
        <f t="shared" si="20"/>
        <v>393830</v>
      </c>
    </row>
    <row r="50" spans="1:8" s="4" customFormat="1" ht="20.100000000000001" customHeight="1" x14ac:dyDescent="0.3">
      <c r="A50" s="55"/>
      <c r="B50" s="58"/>
      <c r="C50" s="58"/>
      <c r="D50" s="37" t="s">
        <v>12</v>
      </c>
      <c r="E50" s="8">
        <f t="shared" ref="E50:G50" si="28">SUM(E47)</f>
        <v>393830</v>
      </c>
      <c r="F50" s="8">
        <f t="shared" si="28"/>
        <v>0</v>
      </c>
      <c r="G50" s="8">
        <f t="shared" si="28"/>
        <v>0</v>
      </c>
      <c r="H50" s="25">
        <f t="shared" si="20"/>
        <v>393830</v>
      </c>
    </row>
    <row r="51" spans="1:8" s="4" customFormat="1" ht="20.100000000000001" customHeight="1" x14ac:dyDescent="0.3">
      <c r="A51" s="55"/>
      <c r="B51" s="58"/>
      <c r="C51" s="58"/>
      <c r="D51" s="37" t="s">
        <v>13</v>
      </c>
      <c r="E51" s="8">
        <f>E50-E49</f>
        <v>0</v>
      </c>
      <c r="F51" s="8">
        <f t="shared" ref="F51:G51" si="29">F50-F49</f>
        <v>0</v>
      </c>
      <c r="G51" s="8">
        <f t="shared" si="29"/>
        <v>0</v>
      </c>
      <c r="H51" s="25">
        <f t="shared" si="20"/>
        <v>0</v>
      </c>
    </row>
    <row r="52" spans="1:8" s="4" customFormat="1" ht="20.100000000000001" customHeight="1" x14ac:dyDescent="0.3">
      <c r="A52" s="55" t="s">
        <v>45</v>
      </c>
      <c r="B52" s="57" t="s">
        <v>45</v>
      </c>
      <c r="C52" s="64" t="s">
        <v>46</v>
      </c>
      <c r="D52" s="45" t="s">
        <v>11</v>
      </c>
      <c r="E52" s="10">
        <v>5490000</v>
      </c>
      <c r="F52" s="10">
        <v>0</v>
      </c>
      <c r="G52" s="10">
        <v>0</v>
      </c>
      <c r="H52" s="11">
        <f t="shared" ref="H52:H60" si="30">SUM(E52:G52)</f>
        <v>5490000</v>
      </c>
    </row>
    <row r="53" spans="1:8" s="4" customFormat="1" ht="20.100000000000001" customHeight="1" x14ac:dyDescent="0.3">
      <c r="A53" s="55"/>
      <c r="B53" s="57"/>
      <c r="C53" s="64"/>
      <c r="D53" s="45" t="s">
        <v>12</v>
      </c>
      <c r="E53" s="10">
        <v>5490000</v>
      </c>
      <c r="F53" s="10">
        <v>0</v>
      </c>
      <c r="G53" s="10">
        <v>0</v>
      </c>
      <c r="H53" s="11">
        <f t="shared" si="30"/>
        <v>5490000</v>
      </c>
    </row>
    <row r="54" spans="1:8" s="4" customFormat="1" ht="20.100000000000001" customHeight="1" x14ac:dyDescent="0.3">
      <c r="A54" s="55"/>
      <c r="B54" s="57"/>
      <c r="C54" s="64"/>
      <c r="D54" s="45" t="s">
        <v>13</v>
      </c>
      <c r="E54" s="10">
        <f>E53-E52</f>
        <v>0</v>
      </c>
      <c r="F54" s="10">
        <f t="shared" ref="F54:G54" si="31">F53-F52</f>
        <v>0</v>
      </c>
      <c r="G54" s="10">
        <f t="shared" si="31"/>
        <v>0</v>
      </c>
      <c r="H54" s="11">
        <f t="shared" si="30"/>
        <v>0</v>
      </c>
    </row>
    <row r="55" spans="1:8" s="4" customFormat="1" ht="20.100000000000001" customHeight="1" x14ac:dyDescent="0.3">
      <c r="A55" s="55"/>
      <c r="B55" s="57"/>
      <c r="C55" s="68" t="s">
        <v>39</v>
      </c>
      <c r="D55" s="41" t="s">
        <v>11</v>
      </c>
      <c r="E55" s="12">
        <f t="shared" ref="E55:G55" si="32">SUM(E52)</f>
        <v>5490000</v>
      </c>
      <c r="F55" s="12">
        <f t="shared" si="32"/>
        <v>0</v>
      </c>
      <c r="G55" s="12">
        <f t="shared" si="32"/>
        <v>0</v>
      </c>
      <c r="H55" s="13">
        <f t="shared" si="30"/>
        <v>5490000</v>
      </c>
    </row>
    <row r="56" spans="1:8" s="4" customFormat="1" ht="20.100000000000001" customHeight="1" x14ac:dyDescent="0.3">
      <c r="A56" s="55"/>
      <c r="B56" s="57"/>
      <c r="C56" s="68"/>
      <c r="D56" s="41" t="s">
        <v>12</v>
      </c>
      <c r="E56" s="12">
        <f t="shared" ref="E56:G56" si="33">SUM(E53)</f>
        <v>5490000</v>
      </c>
      <c r="F56" s="12">
        <f t="shared" si="33"/>
        <v>0</v>
      </c>
      <c r="G56" s="12">
        <f t="shared" si="33"/>
        <v>0</v>
      </c>
      <c r="H56" s="13">
        <f t="shared" si="30"/>
        <v>5490000</v>
      </c>
    </row>
    <row r="57" spans="1:8" s="4" customFormat="1" ht="20.100000000000001" customHeight="1" x14ac:dyDescent="0.3">
      <c r="A57" s="55"/>
      <c r="B57" s="57"/>
      <c r="C57" s="68"/>
      <c r="D57" s="41" t="s">
        <v>13</v>
      </c>
      <c r="E57" s="12">
        <f>E56-E55</f>
        <v>0</v>
      </c>
      <c r="F57" s="12">
        <f t="shared" ref="F57" si="34">F56-F55</f>
        <v>0</v>
      </c>
      <c r="G57" s="12">
        <f t="shared" ref="G57" si="35">G56-G55</f>
        <v>0</v>
      </c>
      <c r="H57" s="13">
        <f t="shared" si="30"/>
        <v>0</v>
      </c>
    </row>
    <row r="58" spans="1:8" s="4" customFormat="1" ht="20.100000000000001" customHeight="1" x14ac:dyDescent="0.3">
      <c r="A58" s="55"/>
      <c r="B58" s="69" t="s">
        <v>33</v>
      </c>
      <c r="C58" s="69"/>
      <c r="D58" s="42" t="s">
        <v>11</v>
      </c>
      <c r="E58" s="8">
        <f>SUM(E55)</f>
        <v>5490000</v>
      </c>
      <c r="F58" s="8">
        <f t="shared" ref="F58:G58" si="36">SUM(F55)</f>
        <v>0</v>
      </c>
      <c r="G58" s="8">
        <f t="shared" si="36"/>
        <v>0</v>
      </c>
      <c r="H58" s="7">
        <f t="shared" si="30"/>
        <v>5490000</v>
      </c>
    </row>
    <row r="59" spans="1:8" s="4" customFormat="1" ht="20.100000000000001" customHeight="1" x14ac:dyDescent="0.3">
      <c r="A59" s="55"/>
      <c r="B59" s="69"/>
      <c r="C59" s="69"/>
      <c r="D59" s="42" t="s">
        <v>12</v>
      </c>
      <c r="E59" s="8">
        <f t="shared" ref="E59:G59" si="37">SUM(E56)</f>
        <v>5490000</v>
      </c>
      <c r="F59" s="8">
        <f t="shared" si="37"/>
        <v>0</v>
      </c>
      <c r="G59" s="8">
        <f t="shared" si="37"/>
        <v>0</v>
      </c>
      <c r="H59" s="7">
        <f t="shared" si="30"/>
        <v>5490000</v>
      </c>
    </row>
    <row r="60" spans="1:8" s="4" customFormat="1" ht="20.100000000000001" customHeight="1" x14ac:dyDescent="0.3">
      <c r="A60" s="55"/>
      <c r="B60" s="69"/>
      <c r="C60" s="69"/>
      <c r="D60" s="42" t="s">
        <v>13</v>
      </c>
      <c r="E60" s="8">
        <f>E59-E58</f>
        <v>0</v>
      </c>
      <c r="F60" s="8">
        <f t="shared" ref="F60" si="38">F59-F58</f>
        <v>0</v>
      </c>
      <c r="G60" s="8">
        <f t="shared" ref="G60" si="39">G59-G58</f>
        <v>0</v>
      </c>
      <c r="H60" s="7">
        <f t="shared" si="30"/>
        <v>0</v>
      </c>
    </row>
    <row r="61" spans="1:8" s="4" customFormat="1" ht="20.100000000000001" customHeight="1" x14ac:dyDescent="0.3">
      <c r="A61" s="55" t="s">
        <v>36</v>
      </c>
      <c r="B61" s="57" t="s">
        <v>36</v>
      </c>
      <c r="C61" s="64" t="s">
        <v>44</v>
      </c>
      <c r="D61" s="45" t="s">
        <v>11</v>
      </c>
      <c r="E61" s="10">
        <v>72000</v>
      </c>
      <c r="F61" s="10">
        <v>0</v>
      </c>
      <c r="G61" s="10">
        <v>0</v>
      </c>
      <c r="H61" s="11">
        <f t="shared" si="20"/>
        <v>72000</v>
      </c>
    </row>
    <row r="62" spans="1:8" s="4" customFormat="1" ht="20.100000000000001" customHeight="1" x14ac:dyDescent="0.3">
      <c r="A62" s="55"/>
      <c r="B62" s="57"/>
      <c r="C62" s="64"/>
      <c r="D62" s="45" t="s">
        <v>12</v>
      </c>
      <c r="E62" s="10">
        <v>72000</v>
      </c>
      <c r="F62" s="10">
        <v>0</v>
      </c>
      <c r="G62" s="10">
        <v>0</v>
      </c>
      <c r="H62" s="11">
        <f t="shared" si="20"/>
        <v>72000</v>
      </c>
    </row>
    <row r="63" spans="1:8" s="4" customFormat="1" ht="20.100000000000001" customHeight="1" x14ac:dyDescent="0.3">
      <c r="A63" s="55"/>
      <c r="B63" s="57"/>
      <c r="C63" s="64"/>
      <c r="D63" s="45" t="s">
        <v>13</v>
      </c>
      <c r="E63" s="10">
        <f>E62-E61</f>
        <v>0</v>
      </c>
      <c r="F63" s="10">
        <f t="shared" ref="F63:G63" si="40">F62-F61</f>
        <v>0</v>
      </c>
      <c r="G63" s="10">
        <f t="shared" si="40"/>
        <v>0</v>
      </c>
      <c r="H63" s="11">
        <f t="shared" si="20"/>
        <v>0</v>
      </c>
    </row>
    <row r="64" spans="1:8" s="4" customFormat="1" ht="20.100000000000001" customHeight="1" x14ac:dyDescent="0.3">
      <c r="A64" s="55"/>
      <c r="B64" s="57"/>
      <c r="C64" s="68" t="s">
        <v>40</v>
      </c>
      <c r="D64" s="41" t="s">
        <v>11</v>
      </c>
      <c r="E64" s="12">
        <f t="shared" ref="E64:G65" si="41">SUM(E61)</f>
        <v>72000</v>
      </c>
      <c r="F64" s="12">
        <f t="shared" si="41"/>
        <v>0</v>
      </c>
      <c r="G64" s="12">
        <f t="shared" si="41"/>
        <v>0</v>
      </c>
      <c r="H64" s="13">
        <f t="shared" si="20"/>
        <v>72000</v>
      </c>
    </row>
    <row r="65" spans="1:8" s="4" customFormat="1" ht="20.100000000000001" customHeight="1" x14ac:dyDescent="0.3">
      <c r="A65" s="55"/>
      <c r="B65" s="57"/>
      <c r="C65" s="68"/>
      <c r="D65" s="41" t="s">
        <v>12</v>
      </c>
      <c r="E65" s="12">
        <f t="shared" si="41"/>
        <v>72000</v>
      </c>
      <c r="F65" s="12">
        <f t="shared" si="41"/>
        <v>0</v>
      </c>
      <c r="G65" s="12">
        <f t="shared" si="41"/>
        <v>0</v>
      </c>
      <c r="H65" s="13">
        <f t="shared" si="20"/>
        <v>72000</v>
      </c>
    </row>
    <row r="66" spans="1:8" s="4" customFormat="1" ht="20.100000000000001" customHeight="1" x14ac:dyDescent="0.3">
      <c r="A66" s="55"/>
      <c r="B66" s="57"/>
      <c r="C66" s="68"/>
      <c r="D66" s="41" t="s">
        <v>13</v>
      </c>
      <c r="E66" s="12">
        <f>E65-E64</f>
        <v>0</v>
      </c>
      <c r="F66" s="12">
        <f t="shared" ref="F66" si="42">F65-F64</f>
        <v>0</v>
      </c>
      <c r="G66" s="12">
        <f t="shared" ref="G66" si="43">G65-G64</f>
        <v>0</v>
      </c>
      <c r="H66" s="13">
        <f t="shared" si="20"/>
        <v>0</v>
      </c>
    </row>
    <row r="67" spans="1:8" s="4" customFormat="1" ht="20.100000000000001" customHeight="1" x14ac:dyDescent="0.3">
      <c r="A67" s="55"/>
      <c r="B67" s="69" t="s">
        <v>33</v>
      </c>
      <c r="C67" s="69"/>
      <c r="D67" s="42" t="s">
        <v>11</v>
      </c>
      <c r="E67" s="8">
        <f>SUM(E64)</f>
        <v>72000</v>
      </c>
      <c r="F67" s="8">
        <f t="shared" ref="F67:G67" si="44">SUM(F64)</f>
        <v>0</v>
      </c>
      <c r="G67" s="8">
        <f t="shared" si="44"/>
        <v>0</v>
      </c>
      <c r="H67" s="7">
        <f t="shared" si="20"/>
        <v>72000</v>
      </c>
    </row>
    <row r="68" spans="1:8" s="4" customFormat="1" ht="20.100000000000001" customHeight="1" x14ac:dyDescent="0.3">
      <c r="A68" s="55"/>
      <c r="B68" s="69"/>
      <c r="C68" s="69"/>
      <c r="D68" s="42" t="s">
        <v>12</v>
      </c>
      <c r="E68" s="8">
        <f t="shared" ref="E68:G68" si="45">SUM(E65)</f>
        <v>72000</v>
      </c>
      <c r="F68" s="8">
        <f t="shared" si="45"/>
        <v>0</v>
      </c>
      <c r="G68" s="8">
        <f t="shared" si="45"/>
        <v>0</v>
      </c>
      <c r="H68" s="7">
        <f t="shared" si="20"/>
        <v>72000</v>
      </c>
    </row>
    <row r="69" spans="1:8" s="4" customFormat="1" ht="20.100000000000001" customHeight="1" x14ac:dyDescent="0.3">
      <c r="A69" s="55"/>
      <c r="B69" s="69"/>
      <c r="C69" s="69"/>
      <c r="D69" s="42" t="s">
        <v>13</v>
      </c>
      <c r="E69" s="8">
        <f>E68-E67</f>
        <v>0</v>
      </c>
      <c r="F69" s="8">
        <f t="shared" ref="F69" si="46">F68-F67</f>
        <v>0</v>
      </c>
      <c r="G69" s="8">
        <f t="shared" ref="G69" si="47">G68-G67</f>
        <v>0</v>
      </c>
      <c r="H69" s="7">
        <f t="shared" si="20"/>
        <v>0</v>
      </c>
    </row>
    <row r="70" spans="1:8" s="4" customFormat="1" ht="20.100000000000001" customHeight="1" x14ac:dyDescent="0.3">
      <c r="A70" s="55" t="s">
        <v>3</v>
      </c>
      <c r="B70" s="57" t="s">
        <v>3</v>
      </c>
      <c r="C70" s="64" t="s">
        <v>41</v>
      </c>
      <c r="D70" s="45" t="s">
        <v>11</v>
      </c>
      <c r="E70" s="10">
        <v>39287321</v>
      </c>
      <c r="F70" s="10">
        <v>0</v>
      </c>
      <c r="G70" s="10">
        <v>0</v>
      </c>
      <c r="H70" s="11">
        <f t="shared" ref="H70:H72" si="48">SUM(E70:G70)</f>
        <v>39287321</v>
      </c>
    </row>
    <row r="71" spans="1:8" s="4" customFormat="1" ht="20.100000000000001" customHeight="1" x14ac:dyDescent="0.3">
      <c r="A71" s="55"/>
      <c r="B71" s="57"/>
      <c r="C71" s="64"/>
      <c r="D71" s="45" t="s">
        <v>12</v>
      </c>
      <c r="E71" s="10">
        <v>39287321</v>
      </c>
      <c r="F71" s="10">
        <v>0</v>
      </c>
      <c r="G71" s="10">
        <v>0</v>
      </c>
      <c r="H71" s="11">
        <f t="shared" si="48"/>
        <v>39287321</v>
      </c>
    </row>
    <row r="72" spans="1:8" s="4" customFormat="1" ht="20.100000000000001" customHeight="1" x14ac:dyDescent="0.3">
      <c r="A72" s="55"/>
      <c r="B72" s="57"/>
      <c r="C72" s="64"/>
      <c r="D72" s="45" t="s">
        <v>13</v>
      </c>
      <c r="E72" s="10">
        <f>E71-E70</f>
        <v>0</v>
      </c>
      <c r="F72" s="10">
        <f t="shared" ref="F72:G72" si="49">F71-F70</f>
        <v>0</v>
      </c>
      <c r="G72" s="10">
        <f t="shared" si="49"/>
        <v>0</v>
      </c>
      <c r="H72" s="11">
        <f t="shared" si="48"/>
        <v>0</v>
      </c>
    </row>
    <row r="73" spans="1:8" s="4" customFormat="1" ht="20.100000000000001" customHeight="1" x14ac:dyDescent="0.3">
      <c r="A73" s="55"/>
      <c r="B73" s="57"/>
      <c r="C73" s="68" t="s">
        <v>39</v>
      </c>
      <c r="D73" s="41" t="s">
        <v>11</v>
      </c>
      <c r="E73" s="12">
        <f>SUM(E70)</f>
        <v>39287321</v>
      </c>
      <c r="F73" s="12">
        <f t="shared" ref="F73:G73" si="50">SUM(F70)</f>
        <v>0</v>
      </c>
      <c r="G73" s="12">
        <f t="shared" si="50"/>
        <v>0</v>
      </c>
      <c r="H73" s="13">
        <f t="shared" ref="H73:H78" si="51">SUM(E73:G73)</f>
        <v>39287321</v>
      </c>
    </row>
    <row r="74" spans="1:8" s="4" customFormat="1" ht="20.100000000000001" customHeight="1" x14ac:dyDescent="0.3">
      <c r="A74" s="55"/>
      <c r="B74" s="57"/>
      <c r="C74" s="68"/>
      <c r="D74" s="41" t="s">
        <v>12</v>
      </c>
      <c r="E74" s="12">
        <f t="shared" ref="E74:G74" si="52">SUM(E71)</f>
        <v>39287321</v>
      </c>
      <c r="F74" s="12">
        <f t="shared" si="52"/>
        <v>0</v>
      </c>
      <c r="G74" s="12">
        <f t="shared" si="52"/>
        <v>0</v>
      </c>
      <c r="H74" s="13">
        <f t="shared" si="51"/>
        <v>39287321</v>
      </c>
    </row>
    <row r="75" spans="1:8" s="4" customFormat="1" ht="20.100000000000001" customHeight="1" x14ac:dyDescent="0.3">
      <c r="A75" s="55"/>
      <c r="B75" s="57"/>
      <c r="C75" s="68"/>
      <c r="D75" s="41" t="s">
        <v>13</v>
      </c>
      <c r="E75" s="12">
        <f t="shared" ref="E75:G75" si="53">SUM(E72)</f>
        <v>0</v>
      </c>
      <c r="F75" s="12">
        <f t="shared" si="53"/>
        <v>0</v>
      </c>
      <c r="G75" s="12">
        <f t="shared" si="53"/>
        <v>0</v>
      </c>
      <c r="H75" s="13">
        <f t="shared" si="51"/>
        <v>0</v>
      </c>
    </row>
    <row r="76" spans="1:8" s="4" customFormat="1" ht="20.100000000000001" customHeight="1" x14ac:dyDescent="0.3">
      <c r="A76" s="55"/>
      <c r="B76" s="69" t="s">
        <v>33</v>
      </c>
      <c r="C76" s="69"/>
      <c r="D76" s="42" t="s">
        <v>11</v>
      </c>
      <c r="E76" s="8">
        <f>SUM(E73)</f>
        <v>39287321</v>
      </c>
      <c r="F76" s="8">
        <f t="shared" ref="F76:G76" si="54">SUM(F73)</f>
        <v>0</v>
      </c>
      <c r="G76" s="8">
        <f t="shared" si="54"/>
        <v>0</v>
      </c>
      <c r="H76" s="7">
        <f t="shared" si="51"/>
        <v>39287321</v>
      </c>
    </row>
    <row r="77" spans="1:8" s="4" customFormat="1" ht="20.100000000000001" customHeight="1" x14ac:dyDescent="0.3">
      <c r="A77" s="55"/>
      <c r="B77" s="69"/>
      <c r="C77" s="69"/>
      <c r="D77" s="42" t="s">
        <v>12</v>
      </c>
      <c r="E77" s="8">
        <f t="shared" ref="E77:G77" si="55">SUM(E74)</f>
        <v>39287321</v>
      </c>
      <c r="F77" s="8">
        <f t="shared" si="55"/>
        <v>0</v>
      </c>
      <c r="G77" s="8">
        <f t="shared" si="55"/>
        <v>0</v>
      </c>
      <c r="H77" s="7">
        <f t="shared" si="51"/>
        <v>39287321</v>
      </c>
    </row>
    <row r="78" spans="1:8" s="4" customFormat="1" ht="20.100000000000001" customHeight="1" x14ac:dyDescent="0.3">
      <c r="A78" s="55"/>
      <c r="B78" s="69"/>
      <c r="C78" s="69"/>
      <c r="D78" s="42" t="s">
        <v>13</v>
      </c>
      <c r="E78" s="8">
        <f>E77-E76</f>
        <v>0</v>
      </c>
      <c r="F78" s="8">
        <f t="shared" ref="F78" si="56">F77-F76</f>
        <v>0</v>
      </c>
      <c r="G78" s="8">
        <f t="shared" ref="G78" si="57">G77-G76</f>
        <v>0</v>
      </c>
      <c r="H78" s="7">
        <f t="shared" si="51"/>
        <v>0</v>
      </c>
    </row>
    <row r="79" spans="1:8" s="17" customFormat="1" ht="24.95" customHeight="1" x14ac:dyDescent="0.3">
      <c r="A79" s="74" t="s">
        <v>35</v>
      </c>
      <c r="B79" s="75"/>
      <c r="C79" s="75"/>
      <c r="D79" s="43" t="s">
        <v>11</v>
      </c>
      <c r="E79" s="16">
        <f t="shared" ref="E79:G80" si="58">SUM(E40,E49,E58,E67,E76)</f>
        <v>126531601</v>
      </c>
      <c r="F79" s="16">
        <f t="shared" si="58"/>
        <v>0</v>
      </c>
      <c r="G79" s="16">
        <f t="shared" si="58"/>
        <v>0</v>
      </c>
      <c r="H79" s="26">
        <f>SUM(E79:G79)</f>
        <v>126531601</v>
      </c>
    </row>
    <row r="80" spans="1:8" s="17" customFormat="1" ht="24.95" customHeight="1" x14ac:dyDescent="0.3">
      <c r="A80" s="74"/>
      <c r="B80" s="75"/>
      <c r="C80" s="75"/>
      <c r="D80" s="43" t="s">
        <v>12</v>
      </c>
      <c r="E80" s="16">
        <f t="shared" si="58"/>
        <v>126531601</v>
      </c>
      <c r="F80" s="16">
        <f t="shared" si="58"/>
        <v>0</v>
      </c>
      <c r="G80" s="16">
        <f t="shared" si="58"/>
        <v>0</v>
      </c>
      <c r="H80" s="26">
        <f>SUM(E80:G80)</f>
        <v>126531601</v>
      </c>
    </row>
    <row r="81" spans="1:8" s="17" customFormat="1" ht="24.95" customHeight="1" thickBot="1" x14ac:dyDescent="0.35">
      <c r="A81" s="76"/>
      <c r="B81" s="77"/>
      <c r="C81" s="77"/>
      <c r="D81" s="44" t="s">
        <v>13</v>
      </c>
      <c r="E81" s="18">
        <f>E80-E79</f>
        <v>0</v>
      </c>
      <c r="F81" s="18">
        <f t="shared" ref="F81:G81" si="59">F80-F79</f>
        <v>0</v>
      </c>
      <c r="G81" s="18">
        <f t="shared" si="59"/>
        <v>0</v>
      </c>
      <c r="H81" s="27">
        <f>SUM(E81:G81)</f>
        <v>0</v>
      </c>
    </row>
    <row r="84" spans="1:8" ht="30" customHeight="1" x14ac:dyDescent="0.3">
      <c r="E84" s="1">
        <f>E79-세입결산서!E40</f>
        <v>0</v>
      </c>
      <c r="F84" s="1">
        <f>F79-세입결산서!F40</f>
        <v>0</v>
      </c>
      <c r="G84" s="1">
        <f>G79-세입결산서!G40</f>
        <v>0</v>
      </c>
      <c r="H84" s="1">
        <f>H79-세입결산서!H40</f>
        <v>0</v>
      </c>
    </row>
    <row r="85" spans="1:8" ht="30" customHeight="1" x14ac:dyDescent="0.3">
      <c r="E85" s="1">
        <f>E80-세입결산서!E41</f>
        <v>0</v>
      </c>
      <c r="F85" s="1">
        <f>F80-세입결산서!F41</f>
        <v>0</v>
      </c>
      <c r="G85" s="1">
        <f>G80-세입결산서!G41</f>
        <v>0</v>
      </c>
      <c r="H85" s="1">
        <f>H80-세입결산서!H41</f>
        <v>0</v>
      </c>
    </row>
    <row r="86" spans="1:8" ht="30" customHeight="1" x14ac:dyDescent="0.3">
      <c r="E86" s="1">
        <f>E81-세입결산서!E42</f>
        <v>0</v>
      </c>
      <c r="F86" s="1">
        <f>F81-세입결산서!F42</f>
        <v>0</v>
      </c>
      <c r="G86" s="1">
        <f>G81-세입결산서!G42</f>
        <v>0</v>
      </c>
      <c r="H86" s="1">
        <f>H81-세입결산서!H42</f>
        <v>0</v>
      </c>
    </row>
  </sheetData>
  <mergeCells count="44">
    <mergeCell ref="A2:H2"/>
    <mergeCell ref="A5:C5"/>
    <mergeCell ref="D5:D6"/>
    <mergeCell ref="E5:E6"/>
    <mergeCell ref="F5:F6"/>
    <mergeCell ref="G5:G6"/>
    <mergeCell ref="H5:H6"/>
    <mergeCell ref="A79:C81"/>
    <mergeCell ref="A4:B4"/>
    <mergeCell ref="C16:C18"/>
    <mergeCell ref="C43:C45"/>
    <mergeCell ref="C25:C27"/>
    <mergeCell ref="C28:C30"/>
    <mergeCell ref="C31:C33"/>
    <mergeCell ref="C7:C9"/>
    <mergeCell ref="C10:C12"/>
    <mergeCell ref="C13:C15"/>
    <mergeCell ref="A70:A78"/>
    <mergeCell ref="B70:B75"/>
    <mergeCell ref="C70:C72"/>
    <mergeCell ref="C73:C75"/>
    <mergeCell ref="B76:C78"/>
    <mergeCell ref="B40:C42"/>
    <mergeCell ref="C34:C36"/>
    <mergeCell ref="A7:A42"/>
    <mergeCell ref="B7:B24"/>
    <mergeCell ref="C22:C24"/>
    <mergeCell ref="B25:B39"/>
    <mergeCell ref="C37:C39"/>
    <mergeCell ref="C19:C21"/>
    <mergeCell ref="B43:B48"/>
    <mergeCell ref="B49:C51"/>
    <mergeCell ref="C46:C48"/>
    <mergeCell ref="A61:A69"/>
    <mergeCell ref="B61:B66"/>
    <mergeCell ref="A43:A51"/>
    <mergeCell ref="C55:C57"/>
    <mergeCell ref="A52:A60"/>
    <mergeCell ref="B52:B57"/>
    <mergeCell ref="B58:C60"/>
    <mergeCell ref="C64:C66"/>
    <mergeCell ref="B67:C69"/>
    <mergeCell ref="C61:C63"/>
    <mergeCell ref="C52:C5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rowBreaks count="2" manualBreakCount="2">
    <brk id="60" max="7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세입결산서</vt:lpstr>
      <vt:lpstr>세출결산서</vt:lpstr>
      <vt:lpstr>세출결산서!Print_Area</vt:lpstr>
      <vt:lpstr>세출결산서!Print_Titles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2024-08-25T05:22:16Z</cp:lastPrinted>
  <dcterms:created xsi:type="dcterms:W3CDTF">2017-12-28T02:48:06Z</dcterms:created>
  <dcterms:modified xsi:type="dcterms:W3CDTF">2024-08-25T05:22:18Z</dcterms:modified>
</cp:coreProperties>
</file>