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730D506-CB68-42F3-9CCF-B28458FB04F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세입예산서" sheetId="2" r:id="rId1"/>
    <sheet name="세출예산서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8" l="1"/>
  <c r="H22" i="8"/>
  <c r="H53" i="8"/>
  <c r="H59" i="8"/>
  <c r="H63" i="8"/>
  <c r="H66" i="8"/>
  <c r="H13" i="8"/>
  <c r="H84" i="8"/>
  <c r="H83" i="8"/>
  <c r="H81" i="8"/>
  <c r="H80" i="8"/>
  <c r="H79" i="8"/>
  <c r="H77" i="8"/>
  <c r="H76" i="8"/>
  <c r="H74" i="8"/>
  <c r="H73" i="8"/>
  <c r="H71" i="8"/>
  <c r="H70" i="8"/>
  <c r="H69" i="8"/>
  <c r="H68" i="8"/>
  <c r="H65" i="8"/>
  <c r="H62" i="8"/>
  <c r="H61" i="8"/>
  <c r="H58" i="8"/>
  <c r="H56" i="8"/>
  <c r="H55" i="8"/>
  <c r="H54" i="8"/>
  <c r="H52" i="8"/>
  <c r="H51" i="8"/>
  <c r="H49" i="8"/>
  <c r="H48" i="8"/>
  <c r="H43" i="8"/>
  <c r="H42" i="8"/>
  <c r="H40" i="8"/>
  <c r="H37" i="8"/>
  <c r="H36" i="8"/>
  <c r="H35" i="8"/>
  <c r="H34" i="8"/>
  <c r="H33" i="8"/>
  <c r="H31" i="8"/>
  <c r="H30" i="8"/>
  <c r="H29" i="8"/>
  <c r="H27" i="8"/>
  <c r="H23" i="8"/>
  <c r="H21" i="8"/>
  <c r="H20" i="8"/>
  <c r="H19" i="8"/>
  <c r="H18" i="8"/>
  <c r="H16" i="8"/>
  <c r="H15" i="8"/>
  <c r="H14" i="8"/>
  <c r="H12" i="8"/>
  <c r="H11" i="8"/>
  <c r="H10" i="8" l="1"/>
  <c r="H25" i="8"/>
  <c r="H47" i="8"/>
  <c r="H41" i="8"/>
  <c r="H39" i="8" s="1"/>
  <c r="H46" i="8"/>
  <c r="H24" i="8"/>
  <c r="H32" i="8"/>
  <c r="H28" i="8" s="1"/>
  <c r="H8" i="8"/>
  <c r="H86" i="8"/>
  <c r="H85" i="8"/>
  <c r="H78" i="8"/>
  <c r="H82" i="8"/>
  <c r="H9" i="8"/>
  <c r="H38" i="8"/>
  <c r="H50" i="8"/>
  <c r="H57" i="8"/>
  <c r="H60" i="8"/>
  <c r="H64" i="8"/>
  <c r="H75" i="8"/>
  <c r="H88" i="8"/>
  <c r="H72" i="8"/>
  <c r="H45" i="8" l="1"/>
  <c r="H44" i="8"/>
  <c r="H7" i="8"/>
  <c r="H6" i="8"/>
  <c r="H35" i="2" l="1"/>
  <c r="H33" i="2"/>
  <c r="H34" i="2"/>
  <c r="F32" i="2"/>
  <c r="F31" i="2" s="1"/>
  <c r="H29" i="2"/>
  <c r="H30" i="2"/>
  <c r="F28" i="2"/>
  <c r="F27" i="2" s="1"/>
  <c r="H27" i="2" s="1"/>
  <c r="H22" i="2"/>
  <c r="F21" i="2"/>
  <c r="F20" i="2" s="1"/>
  <c r="H20" i="2" s="1"/>
  <c r="F8" i="2"/>
  <c r="F7" i="2" s="1"/>
  <c r="F24" i="2"/>
  <c r="F23" i="2" s="1"/>
  <c r="F17" i="2"/>
  <c r="F16" i="2" s="1"/>
  <c r="F12" i="2"/>
  <c r="F11" i="2" s="1"/>
  <c r="H21" i="2" l="1"/>
  <c r="H28" i="2"/>
  <c r="H32" i="2"/>
  <c r="H7" i="2"/>
  <c r="F6" i="2" l="1"/>
  <c r="H16" i="2" l="1"/>
  <c r="H15" i="2"/>
  <c r="H14" i="2"/>
  <c r="H13" i="2"/>
  <c r="H10" i="2"/>
  <c r="H9" i="2"/>
  <c r="H8" i="2" l="1"/>
  <c r="H12" i="2"/>
  <c r="H11" i="2" l="1"/>
  <c r="H18" i="2"/>
  <c r="H19" i="2"/>
  <c r="H23" i="2"/>
  <c r="H25" i="2"/>
  <c r="H26" i="2"/>
  <c r="H31" i="2"/>
  <c r="H24" i="2" l="1"/>
  <c r="H17" i="2"/>
  <c r="H6" i="2"/>
</calcChain>
</file>

<file path=xl/sharedStrings.xml><?xml version="1.0" encoding="utf-8"?>
<sst xmlns="http://schemas.openxmlformats.org/spreadsheetml/2006/main" count="229" uniqueCount="166">
  <si>
    <t>관</t>
  </si>
  <si>
    <t>항</t>
  </si>
  <si>
    <t>목</t>
  </si>
  <si>
    <t>세목</t>
  </si>
  <si>
    <t>보조금수입</t>
  </si>
  <si>
    <t>지정후원금</t>
  </si>
  <si>
    <t>증감(B-A)</t>
    <phoneticPr fontId="1" type="noConversion"/>
  </si>
  <si>
    <t>시도보조금</t>
    <phoneticPr fontId="1" type="noConversion"/>
  </si>
  <si>
    <t>시도보조금</t>
    <phoneticPr fontId="1" type="noConversion"/>
  </si>
  <si>
    <t>시군구보조금</t>
    <phoneticPr fontId="1" type="noConversion"/>
  </si>
  <si>
    <t>시군구보조금</t>
    <phoneticPr fontId="1" type="noConversion"/>
  </si>
  <si>
    <t>비지정후원금</t>
    <phoneticPr fontId="1" type="noConversion"/>
  </si>
  <si>
    <t>비지정후원금</t>
    <phoneticPr fontId="1" type="noConversion"/>
  </si>
  <si>
    <t>이월금</t>
    <phoneticPr fontId="1" type="noConversion"/>
  </si>
  <si>
    <t>계 정 과 목</t>
    <phoneticPr fontId="1" type="noConversion"/>
  </si>
  <si>
    <t>보조금수입</t>
    <phoneticPr fontId="1" type="noConversion"/>
  </si>
  <si>
    <t>국고보조금</t>
    <phoneticPr fontId="1" type="noConversion"/>
  </si>
  <si>
    <t>후원금수입</t>
    <phoneticPr fontId="1" type="noConversion"/>
  </si>
  <si>
    <t>후원금수입</t>
    <phoneticPr fontId="1" type="noConversion"/>
  </si>
  <si>
    <t>전년도이월금</t>
    <phoneticPr fontId="1" type="noConversion"/>
  </si>
  <si>
    <t>전년도이월금</t>
    <phoneticPr fontId="1" type="noConversion"/>
  </si>
  <si>
    <t>전년도후원금이월금</t>
    <phoneticPr fontId="1" type="noConversion"/>
  </si>
  <si>
    <t>전년도후원금이월금</t>
    <phoneticPr fontId="1" type="noConversion"/>
  </si>
  <si>
    <t>잡수입</t>
    <phoneticPr fontId="1" type="noConversion"/>
  </si>
  <si>
    <t>잡수입</t>
    <phoneticPr fontId="1" type="noConversion"/>
  </si>
  <si>
    <t>기타예금이자수입</t>
    <phoneticPr fontId="1" type="noConversion"/>
  </si>
  <si>
    <t>기타잡수입</t>
    <phoneticPr fontId="1" type="noConversion"/>
  </si>
  <si>
    <t>기타잡수입</t>
    <phoneticPr fontId="1" type="noConversion"/>
  </si>
  <si>
    <t>총 계</t>
    <phoneticPr fontId="1" type="noConversion"/>
  </si>
  <si>
    <t>산출근거</t>
    <phoneticPr fontId="1" type="noConversion"/>
  </si>
  <si>
    <t>재원구성</t>
    <phoneticPr fontId="1" type="noConversion"/>
  </si>
  <si>
    <t>보조금</t>
    <phoneticPr fontId="1" type="noConversion"/>
  </si>
  <si>
    <t>자부담</t>
    <phoneticPr fontId="1" type="noConversion"/>
  </si>
  <si>
    <t>후원금</t>
    <phoneticPr fontId="1" type="noConversion"/>
  </si>
  <si>
    <t>사무비</t>
    <phoneticPr fontId="1" type="noConversion"/>
  </si>
  <si>
    <t>인건비</t>
    <phoneticPr fontId="1" type="noConversion"/>
  </si>
  <si>
    <t>급여</t>
    <phoneticPr fontId="1" type="noConversion"/>
  </si>
  <si>
    <t>퇴직금및퇴직적립금</t>
    <phoneticPr fontId="1" type="noConversion"/>
  </si>
  <si>
    <t>사회보험부담금</t>
    <phoneticPr fontId="1" type="noConversion"/>
  </si>
  <si>
    <t>기타후생경비</t>
    <phoneticPr fontId="1" type="noConversion"/>
  </si>
  <si>
    <t>업무추진비</t>
    <phoneticPr fontId="1" type="noConversion"/>
  </si>
  <si>
    <t>기관운영비</t>
    <phoneticPr fontId="1" type="noConversion"/>
  </si>
  <si>
    <t>회의비</t>
    <phoneticPr fontId="1" type="noConversion"/>
  </si>
  <si>
    <t>운영비</t>
    <phoneticPr fontId="1" type="noConversion"/>
  </si>
  <si>
    <t>여비</t>
    <phoneticPr fontId="1" type="noConversion"/>
  </si>
  <si>
    <t>수용비및수수료</t>
    <phoneticPr fontId="1" type="noConversion"/>
  </si>
  <si>
    <t>제세공과금</t>
    <phoneticPr fontId="1" type="noConversion"/>
  </si>
  <si>
    <t>공공요금</t>
    <phoneticPr fontId="1" type="noConversion"/>
  </si>
  <si>
    <t>차량비</t>
    <phoneticPr fontId="1" type="noConversion"/>
  </si>
  <si>
    <t>기타운영비</t>
    <phoneticPr fontId="1" type="noConversion"/>
  </si>
  <si>
    <t>한국어교육교재교구비</t>
    <phoneticPr fontId="1" type="noConversion"/>
  </si>
  <si>
    <t>재산조성비</t>
    <phoneticPr fontId="1" type="noConversion"/>
  </si>
  <si>
    <t>시설비</t>
    <phoneticPr fontId="1" type="noConversion"/>
  </si>
  <si>
    <t>자산취득비</t>
    <phoneticPr fontId="1" type="noConversion"/>
  </si>
  <si>
    <t>시설장비유지비</t>
    <phoneticPr fontId="1" type="noConversion"/>
  </si>
  <si>
    <t>사업비</t>
    <phoneticPr fontId="1" type="noConversion"/>
  </si>
  <si>
    <t>종사자특별수당</t>
    <phoneticPr fontId="1" type="noConversion"/>
  </si>
  <si>
    <t>정액급식비</t>
    <phoneticPr fontId="1" type="noConversion"/>
  </si>
  <si>
    <t>명절휴가비</t>
    <phoneticPr fontId="1" type="noConversion"/>
  </si>
  <si>
    <t>잡지출</t>
    <phoneticPr fontId="1" type="noConversion"/>
  </si>
  <si>
    <t>반환금</t>
    <phoneticPr fontId="1" type="noConversion"/>
  </si>
  <si>
    <t>사업수입</t>
    <phoneticPr fontId="1" type="noConversion"/>
  </si>
  <si>
    <t>사업수입</t>
    <phoneticPr fontId="1" type="noConversion"/>
  </si>
  <si>
    <t>제수당</t>
    <phoneticPr fontId="1" type="noConversion"/>
  </si>
  <si>
    <t>다동행사업비</t>
    <phoneticPr fontId="1" type="noConversion"/>
  </si>
  <si>
    <t xml:space="preserve">강사료 672시간*25,000원 = 16,800,000원 </t>
    <phoneticPr fontId="1" type="noConversion"/>
  </si>
  <si>
    <t>예비비 및 기타</t>
    <phoneticPr fontId="1" type="noConversion"/>
  </si>
  <si>
    <t>센터운영제수당</t>
    <phoneticPr fontId="1" type="noConversion"/>
  </si>
  <si>
    <t>기초학습지원제수당</t>
    <phoneticPr fontId="1" type="noConversion"/>
  </si>
  <si>
    <t>진로설계지원제수당</t>
    <phoneticPr fontId="1" type="noConversion"/>
  </si>
  <si>
    <t>교류소통공간제수당</t>
    <phoneticPr fontId="1" type="noConversion"/>
  </si>
  <si>
    <t>이중언어제수당</t>
    <phoneticPr fontId="1" type="noConversion"/>
  </si>
  <si>
    <t>통번역제수당</t>
    <phoneticPr fontId="1" type="noConversion"/>
  </si>
  <si>
    <t>방문교육제수당</t>
    <phoneticPr fontId="1" type="noConversion"/>
  </si>
  <si>
    <t>언어발달제수당</t>
    <phoneticPr fontId="1" type="noConversion"/>
  </si>
  <si>
    <t>센터장활동비 700,000*12개월 = 8,400,000원</t>
    <phoneticPr fontId="1" type="noConversion"/>
  </si>
  <si>
    <t>일반운영비(교류소통공간)</t>
    <phoneticPr fontId="1" type="noConversion"/>
  </si>
  <si>
    <t>기관운영비(교류소통공간)</t>
    <phoneticPr fontId="1" type="noConversion"/>
  </si>
  <si>
    <t>교류소통:소모품비. 공공요금 등(cctv, 정수기, 공기청정기 대여료 등</t>
    <phoneticPr fontId="1" type="noConversion"/>
  </si>
  <si>
    <t xml:space="preserve">교류소통공간(교육훈련비,  시설관리비, 복리후생비, 특근매식비 등) </t>
    <phoneticPr fontId="1" type="noConversion"/>
  </si>
  <si>
    <t>교류소통공간설치비</t>
    <phoneticPr fontId="1" type="noConversion"/>
  </si>
  <si>
    <t>100,000원*10명*12개월 = 12,000,000원</t>
    <phoneticPr fontId="1" type="noConversion"/>
  </si>
  <si>
    <t xml:space="preserve">50,000원*10명*12개월 = 6,000,000원 </t>
    <phoneticPr fontId="1" type="noConversion"/>
  </si>
  <si>
    <t>900,000원*10명*2회 = 18,000,000</t>
    <phoneticPr fontId="1" type="noConversion"/>
  </si>
  <si>
    <t>다문화가족자녀지원사업비</t>
    <phoneticPr fontId="1" type="noConversion"/>
  </si>
  <si>
    <t>기초학습지원사업비</t>
    <phoneticPr fontId="1" type="noConversion"/>
  </si>
  <si>
    <t>진로설계지원사업비</t>
    <phoneticPr fontId="1" type="noConversion"/>
  </si>
  <si>
    <t>교류소통공간사업비</t>
    <phoneticPr fontId="1" type="noConversion"/>
  </si>
  <si>
    <t>프로그램운영비</t>
    <phoneticPr fontId="1" type="noConversion"/>
  </si>
  <si>
    <t>자원봉사자교통비</t>
    <phoneticPr fontId="1" type="noConversion"/>
  </si>
  <si>
    <t>한국어교육 강사료</t>
    <phoneticPr fontId="1" type="noConversion"/>
  </si>
  <si>
    <t>특성화사업비</t>
    <phoneticPr fontId="1" type="noConversion"/>
  </si>
  <si>
    <t>센터사업이자수입
교류소통사업이자수입
진로설계지원사업이자수입
기초학습지원사업이자수입
다문화가족자녀 교육활동비사업이자수입 
우체국사업이자수입       
다다다사업이자수입      
다동행사업이자수입       
특성화사업이자수입(방문,통번역,이중언어, 언어발달 등)
결혼이민자역량강화사업이자수입
종사자처우개선비이자수입  
종사자건강검진비이자수입 
후원금이자수입</t>
    <phoneticPr fontId="1" type="noConversion"/>
  </si>
  <si>
    <t>자녀교육활동비제수당</t>
    <phoneticPr fontId="1" type="noConversion"/>
  </si>
  <si>
    <t>국제특급우편사업비</t>
    <phoneticPr fontId="1" type="noConversion"/>
  </si>
  <si>
    <t>다다다문화축제사업비</t>
    <phoneticPr fontId="1" type="noConversion"/>
  </si>
  <si>
    <t>멘토링사업비</t>
    <phoneticPr fontId="1" type="noConversion"/>
  </si>
  <si>
    <t>종사자처우개선사업비</t>
    <phoneticPr fontId="1" type="noConversion"/>
  </si>
  <si>
    <t>종사자건강검진사업비</t>
    <phoneticPr fontId="1" type="noConversion"/>
  </si>
  <si>
    <t>건강검진사업비</t>
    <phoneticPr fontId="1" type="noConversion"/>
  </si>
  <si>
    <t>직원5명*200,000원*연1회</t>
    <phoneticPr fontId="1" type="noConversion"/>
  </si>
  <si>
    <t>자녀교육활동비</t>
    <phoneticPr fontId="1" type="noConversion"/>
  </si>
  <si>
    <t>진로체험 프로그램 진행 500,000원*6회</t>
    <phoneticPr fontId="1" type="noConversion"/>
  </si>
  <si>
    <t>자조모임, 자녀성장지원, 지역사회통합지원, 자녀돌봄지원 등</t>
    <phoneticPr fontId="1" type="noConversion"/>
  </si>
  <si>
    <t>근태관리기 등 비품구입</t>
    <phoneticPr fontId="1" type="noConversion"/>
  </si>
  <si>
    <t>퇴직연금수수료, 사무용품 구입비,후원물품운반료 등</t>
    <phoneticPr fontId="1" type="noConversion"/>
  </si>
  <si>
    <t>자동차보험료, 자동차세, 영업배상보험료, 신원보증보험, 한가협협회비 등</t>
    <phoneticPr fontId="1" type="noConversion"/>
  </si>
  <si>
    <t>차량정비유지비, 차량유류비 등</t>
    <phoneticPr fontId="1" type="noConversion"/>
  </si>
  <si>
    <t>직원보수교육비, 역량강화교육비 등</t>
    <phoneticPr fontId="1" type="noConversion"/>
  </si>
  <si>
    <t>7~12세 대상사업비 68,000,000원
13~15세 대상사업비 37,500,000원
16~18세 대상사업비 21,000,000원</t>
    <phoneticPr fontId="1" type="noConversion"/>
  </si>
  <si>
    <t>언어발달지원사업비 10,800,000원
이중언어사업비 1,200,000원
방문교육사업비 2,400,000원</t>
    <phoneticPr fontId="1" type="noConversion"/>
  </si>
  <si>
    <t xml:space="preserve">언어발달지원사업 운영비 13,595,200원
이중언어사업 운영비 1,525,000원
방문교육 운영비 11,602,000원   </t>
    <phoneticPr fontId="1" type="noConversion"/>
  </si>
  <si>
    <t>사업비(센터)</t>
    <phoneticPr fontId="1" type="noConversion"/>
  </si>
  <si>
    <t>멘토링캠프
(천사의손길)사업비</t>
    <phoneticPr fontId="1" type="noConversion"/>
  </si>
  <si>
    <t>수용비 및 수수료</t>
    <phoneticPr fontId="1" type="noConversion"/>
  </si>
  <si>
    <t>결혼이민자역량강화사업비</t>
    <phoneticPr fontId="1" type="noConversion"/>
  </si>
  <si>
    <t>2024년도 동구다문화가족지원센터 세입 2차추경예산(안)</t>
    <phoneticPr fontId="1" type="noConversion"/>
  </si>
  <si>
    <t>방문자기부담금</t>
    <phoneticPr fontId="1" type="noConversion"/>
  </si>
  <si>
    <t>천사의손길 다동행</t>
    <phoneticPr fontId="1" type="noConversion"/>
  </si>
  <si>
    <t>과년도수입</t>
    <phoneticPr fontId="1" type="noConversion"/>
  </si>
  <si>
    <t>전입금</t>
    <phoneticPr fontId="1" type="noConversion"/>
  </si>
  <si>
    <t>법인전입금</t>
    <phoneticPr fontId="1" type="noConversion"/>
  </si>
  <si>
    <t>법인전입금(후원금)</t>
    <phoneticPr fontId="1" type="noConversion"/>
  </si>
  <si>
    <t>불용품매각대</t>
    <phoneticPr fontId="1" type="noConversion"/>
  </si>
  <si>
    <t>다다다문화체험축제</t>
    <phoneticPr fontId="1" type="noConversion"/>
  </si>
  <si>
    <t>2024년도 동구다문화가족지원센터 세출 2차추경예산(안)</t>
    <phoneticPr fontId="1" type="noConversion"/>
  </si>
  <si>
    <t>일용잡급</t>
    <phoneticPr fontId="1" type="noConversion"/>
  </si>
  <si>
    <t>직책보조비</t>
    <phoneticPr fontId="1" type="noConversion"/>
  </si>
  <si>
    <t>제제공과금</t>
    <phoneticPr fontId="1" type="noConversion"/>
  </si>
  <si>
    <t>예비비</t>
    <phoneticPr fontId="1" type="noConversion"/>
  </si>
  <si>
    <t>상환금</t>
    <phoneticPr fontId="1" type="noConversion"/>
  </si>
  <si>
    <t>부채상환금</t>
    <phoneticPr fontId="1" type="noConversion"/>
  </si>
  <si>
    <t>원금상환금</t>
    <phoneticPr fontId="1" type="noConversion"/>
  </si>
  <si>
    <t>이자지급금</t>
    <phoneticPr fontId="1" type="noConversion"/>
  </si>
  <si>
    <t>전출금</t>
    <phoneticPr fontId="1" type="noConversion"/>
  </si>
  <si>
    <t>법인회계전출금</t>
    <phoneticPr fontId="1" type="noConversion"/>
  </si>
  <si>
    <t>법인화계전출금</t>
    <phoneticPr fontId="1" type="noConversion"/>
  </si>
  <si>
    <t>과년도지출</t>
    <phoneticPr fontId="1" type="noConversion"/>
  </si>
  <si>
    <t>교류소통공간 200,000원(1차추경시 확정내시금액 미반영)</t>
    <phoneticPr fontId="1" type="noConversion"/>
  </si>
  <si>
    <t>종사자건강검진지원비(시비.구비 각 50% -&gt; 시비100%)</t>
    <phoneticPr fontId="1" type="noConversion"/>
  </si>
  <si>
    <t>방문자녀생활서비스 자기부담금 통장해지금 1,303원
2023년사업 통장해지이자 14,027원
2024년 천사의손길(후원금)통장해지이자 217원</t>
    <phoneticPr fontId="1" type="noConversion"/>
  </si>
  <si>
    <t xml:space="preserve">23년 방문자기부담금 잔액 : 134원
23년 사업별 보조금 잔액 : 42,414,792원 </t>
    <phoneticPr fontId="1" type="noConversion"/>
  </si>
  <si>
    <t xml:space="preserve">전년도 후원금 이월금 1,165원
2023년 대전사랑의열매"천사의손길"사업이월금 108원     </t>
    <phoneticPr fontId="1" type="noConversion"/>
  </si>
  <si>
    <t>언어발달(시간외, 명절, 종사자특별수당, 근속수당 등)</t>
    <phoneticPr fontId="1" type="noConversion"/>
  </si>
  <si>
    <t>센터운영(시간외, 명절수당 등)</t>
    <phoneticPr fontId="1" type="noConversion"/>
  </si>
  <si>
    <t>기초학습지원(시간외, 명절, 급식비, 종사자특별수당 등)</t>
    <phoneticPr fontId="1" type="noConversion"/>
  </si>
  <si>
    <t>진로설계지원(시간외, 명절, 종사자특별수당, 가족수당 등)</t>
    <phoneticPr fontId="1" type="noConversion"/>
  </si>
  <si>
    <t>자녀교육활동비(시간외, 명절, 종사자특별수당, 급식비, 가족수당 등)</t>
    <phoneticPr fontId="1" type="noConversion"/>
  </si>
  <si>
    <t>교류소통공간(시간외, 명절, 급식비, 종사자특별수당 등)</t>
    <phoneticPr fontId="1" type="noConversion"/>
  </si>
  <si>
    <t>이중언어(시간외, 가족, 근속수당 등)</t>
    <phoneticPr fontId="1" type="noConversion"/>
  </si>
  <si>
    <t>통번역(가족, 근속수당 등)</t>
    <phoneticPr fontId="1" type="noConversion"/>
  </si>
  <si>
    <t>방문교육(명절, 휴일근무수당 등)</t>
    <phoneticPr fontId="1" type="noConversion"/>
  </si>
  <si>
    <t>사업비</t>
    <phoneticPr fontId="1" type="noConversion"/>
  </si>
  <si>
    <t>2024년 
1차추경예산액(A)</t>
  </si>
  <si>
    <t>2024년 
2차추경예산액(B)</t>
  </si>
  <si>
    <t>저학년 교재교구 구입비, 프로그램진행비 4,610,000원
고학년 교재교구 구입비, 프로그램진행비  3,980,000원</t>
    <phoneticPr fontId="1" type="noConversion"/>
  </si>
  <si>
    <t>음식부스운영수익금 2,000,000원</t>
  </si>
  <si>
    <t>(단위 : 원)</t>
    <phoneticPr fontId="1" type="noConversion"/>
  </si>
  <si>
    <t xml:space="preserve">인사위원회 운영경비 40,000원 * 5회 = 200,000원
운영위원회 운영경비 80,000원 * 4회 = 400,000원 </t>
    <phoneticPr fontId="1" type="noConversion"/>
  </si>
  <si>
    <t>결혼이민자역량강화지원사업_한국어교육교재비 사업비로 편성</t>
    <phoneticPr fontId="1" type="noConversion"/>
  </si>
  <si>
    <t>(인권,성평등,가족, 사회통합)센터사업비 2,640,000원
결혼이민자아코디언강사료 400,000원
비지정후원금사업비 등 1,490원</t>
    <phoneticPr fontId="1" type="noConversion"/>
  </si>
  <si>
    <t>체험부스 재료비, 음식부스 재료비, 무대 음향 설치, 현수막, 포스터인쇄. 공연비 등</t>
    <phoneticPr fontId="1" type="noConversion"/>
  </si>
  <si>
    <t>국제우편(EMS)요금 지원 70,000원*25명*2회기=3,500,000원</t>
    <phoneticPr fontId="1" type="noConversion"/>
  </si>
  <si>
    <t>멘토교통비 5,000원*30명*10회=1,500,000원
멘토링교재비, 결연&amp;수료식진행비, 프로그램체험비 등 = 3,500,000원</t>
    <phoneticPr fontId="1" type="noConversion"/>
  </si>
  <si>
    <t xml:space="preserve">1박 2일 캠프 숙박&amp;교통&amp;식사비 등 </t>
    <phoneticPr fontId="1" type="noConversion"/>
  </si>
  <si>
    <t xml:space="preserve">23년 사업별 보조금 잔액 반환금 42,414,792원
23년 사업별 통장해지이자 반환금 14,027원
24년 천사의손길사업(후원금) 반환금 10,560원
24년 사업별 예금이자수입 반납금 176,000원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</si>
</sst>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,##0;\△#,##0"/>
  </numFmts>
  <fonts count="2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2"/>
      <color theme="1"/>
      <name val="굴림체"/>
      <family val="3"/>
      <charset val="129"/>
    </font>
    <font>
      <sz val="12"/>
      <color rgb="FF00B0F0"/>
      <name val="맑은 고딕"/>
      <family val="3"/>
      <charset val="129"/>
      <scheme val="major"/>
    </font>
    <font>
      <sz val="12"/>
      <color rgb="FF0070C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11">
    <xf numFmtId="0" fontId="0" fillId="0" borderId="0" xfId="0">
      <alignment vertical="center"/>
    </xf>
    <xf numFmtId="41" fontId="9" fillId="0" borderId="1" xfId="1" applyFont="1" applyFill="1" applyBorder="1" applyAlignment="1">
      <alignment horizontal="right" vertical="center" wrapText="1"/>
    </xf>
    <xf numFmtId="0" fontId="8" fillId="0" borderId="0" xfId="0" applyFont="1">
      <alignment vertical="center"/>
    </xf>
    <xf numFmtId="177" fontId="9" fillId="0" borderId="1" xfId="1" applyNumberFormat="1" applyFont="1" applyFill="1" applyBorder="1" applyAlignment="1">
      <alignment horizontal="right" vertical="center" wrapText="1"/>
    </xf>
    <xf numFmtId="176" fontId="9" fillId="4" borderId="42" xfId="1" applyNumberFormat="1" applyFont="1" applyFill="1" applyBorder="1" applyAlignment="1">
      <alignment horizontal="right" vertical="center" wrapText="1"/>
    </xf>
    <xf numFmtId="41" fontId="12" fillId="0" borderId="34" xfId="1" applyFont="1" applyFill="1" applyBorder="1" applyAlignment="1">
      <alignment horizontal="right" vertical="center" wrapText="1"/>
    </xf>
    <xf numFmtId="41" fontId="11" fillId="0" borderId="34" xfId="1" applyFont="1" applyFill="1" applyBorder="1" applyAlignment="1">
      <alignment horizontal="right" vertical="center" wrapText="1"/>
    </xf>
    <xf numFmtId="41" fontId="11" fillId="0" borderId="42" xfId="1" applyFont="1" applyFill="1" applyBorder="1" applyAlignment="1">
      <alignment horizontal="right" vertical="center" wrapText="1"/>
    </xf>
    <xf numFmtId="41" fontId="11" fillId="0" borderId="44" xfId="1" applyFont="1" applyFill="1" applyBorder="1" applyAlignment="1">
      <alignment horizontal="right" vertical="center" wrapText="1"/>
    </xf>
    <xf numFmtId="41" fontId="12" fillId="0" borderId="43" xfId="1" applyFont="1" applyFill="1" applyBorder="1" applyAlignment="1">
      <alignment horizontal="right" vertical="center" wrapText="1"/>
    </xf>
    <xf numFmtId="41" fontId="12" fillId="0" borderId="40" xfId="1" applyFont="1" applyFill="1" applyBorder="1" applyAlignment="1">
      <alignment horizontal="right" vertical="center" wrapText="1"/>
    </xf>
    <xf numFmtId="177" fontId="8" fillId="0" borderId="0" xfId="0" applyNumberFormat="1" applyFont="1">
      <alignment vertical="center"/>
    </xf>
    <xf numFmtId="41" fontId="11" fillId="0" borderId="41" xfId="1" applyFont="1" applyFill="1" applyBorder="1" applyAlignment="1">
      <alignment horizontal="right" vertical="top" wrapText="1"/>
    </xf>
    <xf numFmtId="41" fontId="11" fillId="0" borderId="41" xfId="1" applyFont="1" applyFill="1" applyBorder="1" applyAlignment="1">
      <alignment horizontal="right" vertical="center" wrapText="1"/>
    </xf>
    <xf numFmtId="41" fontId="12" fillId="0" borderId="1" xfId="1" applyFont="1" applyFill="1" applyBorder="1" applyAlignment="1">
      <alignment horizontal="right" vertical="center" wrapText="1"/>
    </xf>
    <xf numFmtId="41" fontId="12" fillId="0" borderId="44" xfId="1" applyFont="1" applyFill="1" applyBorder="1" applyAlignment="1">
      <alignment horizontal="right" vertical="center" wrapText="1"/>
    </xf>
    <xf numFmtId="41" fontId="13" fillId="0" borderId="9" xfId="1" applyFont="1" applyFill="1" applyBorder="1" applyAlignment="1">
      <alignment horizontal="left" vertical="center" wrapText="1"/>
    </xf>
    <xf numFmtId="41" fontId="13" fillId="0" borderId="9" xfId="1" applyFont="1" applyFill="1" applyBorder="1" applyAlignment="1">
      <alignment horizontal="center" vertical="center" wrapText="1"/>
    </xf>
    <xf numFmtId="41" fontId="13" fillId="0" borderId="16" xfId="1" applyFont="1" applyFill="1" applyBorder="1" applyAlignment="1">
      <alignment horizontal="center" vertical="center" wrapText="1"/>
    </xf>
    <xf numFmtId="41" fontId="13" fillId="0" borderId="1" xfId="1" applyFont="1" applyFill="1" applyBorder="1" applyAlignment="1">
      <alignment horizontal="left" vertical="center" wrapText="1"/>
    </xf>
    <xf numFmtId="41" fontId="13" fillId="0" borderId="8" xfId="1" applyFont="1" applyFill="1" applyBorder="1" applyAlignment="1">
      <alignment horizontal="center" vertical="center" wrapText="1"/>
    </xf>
    <xf numFmtId="0" fontId="14" fillId="0" borderId="37" xfId="0" applyFont="1" applyBorder="1" applyAlignment="1">
      <alignment horizontal="right" vertical="center" wrapText="1"/>
    </xf>
    <xf numFmtId="41" fontId="15" fillId="0" borderId="9" xfId="1" applyFont="1" applyFill="1" applyBorder="1" applyAlignment="1">
      <alignment horizontal="center" vertical="center" wrapText="1"/>
    </xf>
    <xf numFmtId="41" fontId="15" fillId="0" borderId="16" xfId="1" applyFont="1" applyFill="1" applyBorder="1" applyAlignment="1">
      <alignment horizontal="center" vertical="center" wrapText="1"/>
    </xf>
    <xf numFmtId="41" fontId="15" fillId="0" borderId="2" xfId="1" applyFont="1" applyFill="1" applyBorder="1" applyAlignment="1">
      <alignment horizontal="right" vertical="center" wrapText="1"/>
    </xf>
    <xf numFmtId="41" fontId="15" fillId="0" borderId="19" xfId="1" applyFont="1" applyFill="1" applyBorder="1" applyAlignment="1">
      <alignment horizontal="left" vertical="top" wrapText="1"/>
    </xf>
    <xf numFmtId="41" fontId="13" fillId="0" borderId="1" xfId="1" applyFont="1" applyFill="1" applyBorder="1" applyAlignment="1">
      <alignment horizontal="right" vertical="center" wrapText="1"/>
    </xf>
    <xf numFmtId="41" fontId="15" fillId="0" borderId="9" xfId="1" applyFont="1" applyFill="1" applyBorder="1" applyAlignment="1">
      <alignment horizontal="right" vertical="center" wrapText="1"/>
    </xf>
    <xf numFmtId="41" fontId="15" fillId="0" borderId="16" xfId="1" applyFont="1" applyFill="1" applyBorder="1" applyAlignment="1">
      <alignment horizontal="left" vertical="top" wrapText="1"/>
    </xf>
    <xf numFmtId="41" fontId="16" fillId="0" borderId="9" xfId="1" applyFont="1" applyFill="1" applyBorder="1" applyAlignment="1">
      <alignment horizontal="left" vertical="center" wrapText="1"/>
    </xf>
    <xf numFmtId="41" fontId="13" fillId="0" borderId="16" xfId="1" applyFont="1" applyFill="1" applyBorder="1" applyAlignment="1">
      <alignment horizontal="left" vertical="top" wrapText="1"/>
    </xf>
    <xf numFmtId="41" fontId="17" fillId="0" borderId="9" xfId="1" applyFont="1" applyFill="1" applyBorder="1" applyAlignment="1">
      <alignment horizontal="left" vertical="center" wrapText="1"/>
    </xf>
    <xf numFmtId="41" fontId="15" fillId="0" borderId="8" xfId="1" applyFont="1" applyFill="1" applyBorder="1" applyAlignment="1">
      <alignment horizontal="right" vertical="center" wrapText="1"/>
    </xf>
    <xf numFmtId="41" fontId="9" fillId="0" borderId="6" xfId="1" applyFont="1" applyFill="1" applyBorder="1" applyAlignment="1">
      <alignment horizontal="right" vertical="center" wrapText="1"/>
    </xf>
    <xf numFmtId="41" fontId="13" fillId="0" borderId="2" xfId="1" applyFont="1" applyFill="1" applyBorder="1" applyAlignment="1">
      <alignment horizontal="left" vertical="center" wrapText="1"/>
    </xf>
    <xf numFmtId="41" fontId="15" fillId="0" borderId="3" xfId="1" applyFont="1" applyFill="1" applyBorder="1" applyAlignment="1">
      <alignment horizontal="right" vertical="center" wrapText="1"/>
    </xf>
    <xf numFmtId="41" fontId="13" fillId="0" borderId="2" xfId="1" applyFont="1" applyFill="1" applyBorder="1" applyAlignment="1">
      <alignment horizontal="right" vertical="center" wrapText="1"/>
    </xf>
    <xf numFmtId="41" fontId="19" fillId="2" borderId="6" xfId="1" applyFont="1" applyFill="1" applyBorder="1" applyAlignment="1">
      <alignment horizontal="center" vertical="center" wrapText="1"/>
    </xf>
    <xf numFmtId="177" fontId="19" fillId="2" borderId="6" xfId="1" applyNumberFormat="1" applyFont="1" applyFill="1" applyBorder="1" applyAlignment="1">
      <alignment horizontal="right" vertical="center" wrapText="1"/>
    </xf>
    <xf numFmtId="41" fontId="18" fillId="2" borderId="9" xfId="1" applyFont="1" applyFill="1" applyBorder="1" applyAlignment="1">
      <alignment horizontal="left" vertical="center" wrapText="1"/>
    </xf>
    <xf numFmtId="41" fontId="18" fillId="2" borderId="9" xfId="1" applyFont="1" applyFill="1" applyBorder="1" applyAlignment="1">
      <alignment horizontal="center" vertical="center" wrapText="1"/>
    </xf>
    <xf numFmtId="41" fontId="18" fillId="2" borderId="16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77" fontId="18" fillId="0" borderId="6" xfId="1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177" fontId="13" fillId="0" borderId="1" xfId="1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77" fontId="13" fillId="0" borderId="1" xfId="1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77" fontId="11" fillId="0" borderId="1" xfId="1" applyNumberFormat="1" applyFont="1" applyFill="1" applyBorder="1" applyAlignment="1">
      <alignment horizontal="right" vertical="center" wrapText="1"/>
    </xf>
    <xf numFmtId="177" fontId="21" fillId="0" borderId="1" xfId="1" applyNumberFormat="1" applyFont="1" applyFill="1" applyBorder="1" applyAlignment="1">
      <alignment vertical="center" wrapText="1"/>
    </xf>
    <xf numFmtId="177" fontId="21" fillId="0" borderId="1" xfId="1" applyNumberFormat="1" applyFont="1" applyFill="1" applyBorder="1" applyAlignment="1">
      <alignment horizontal="right" vertical="center" wrapText="1"/>
    </xf>
    <xf numFmtId="177" fontId="19" fillId="0" borderId="6" xfId="1" applyNumberFormat="1" applyFont="1" applyFill="1" applyBorder="1" applyAlignment="1">
      <alignment horizontal="right" vertical="center" wrapText="1"/>
    </xf>
    <xf numFmtId="177" fontId="19" fillId="0" borderId="1" xfId="1" applyNumberFormat="1" applyFont="1" applyFill="1" applyBorder="1" applyAlignment="1">
      <alignment horizontal="right" vertical="center" wrapText="1"/>
    </xf>
    <xf numFmtId="41" fontId="17" fillId="0" borderId="6" xfId="1" applyFont="1" applyFill="1" applyBorder="1" applyAlignment="1">
      <alignment horizontal="right" vertical="center" wrapText="1"/>
    </xf>
    <xf numFmtId="177" fontId="17" fillId="0" borderId="6" xfId="1" applyNumberFormat="1" applyFont="1" applyFill="1" applyBorder="1" applyAlignment="1">
      <alignment horizontal="right" vertical="center" wrapText="1"/>
    </xf>
    <xf numFmtId="0" fontId="13" fillId="0" borderId="6" xfId="0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177" fontId="17" fillId="0" borderId="2" xfId="1" applyNumberFormat="1" applyFont="1" applyFill="1" applyBorder="1" applyAlignment="1">
      <alignment horizontal="right" vertical="center" wrapText="1"/>
    </xf>
    <xf numFmtId="177" fontId="18" fillId="0" borderId="1" xfId="1" applyNumberFormat="1" applyFont="1" applyFill="1" applyBorder="1" applyAlignment="1">
      <alignment horizontal="right" vertical="center" wrapText="1"/>
    </xf>
    <xf numFmtId="177" fontId="13" fillId="0" borderId="2" xfId="1" applyNumberFormat="1" applyFont="1" applyFill="1" applyBorder="1" applyAlignment="1">
      <alignment horizontal="right" vertical="center" wrapText="1"/>
    </xf>
    <xf numFmtId="41" fontId="13" fillId="0" borderId="4" xfId="1" applyFont="1" applyFill="1" applyBorder="1" applyAlignment="1">
      <alignment horizontal="right" vertical="center" wrapText="1"/>
    </xf>
    <xf numFmtId="41" fontId="13" fillId="0" borderId="19" xfId="1" applyFont="1" applyFill="1" applyBorder="1" applyAlignment="1">
      <alignment horizontal="left" vertical="top" wrapText="1"/>
    </xf>
    <xf numFmtId="0" fontId="13" fillId="0" borderId="3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center" wrapText="1"/>
    </xf>
    <xf numFmtId="49" fontId="13" fillId="0" borderId="22" xfId="0" applyNumberFormat="1" applyFont="1" applyBorder="1" applyAlignment="1">
      <alignment horizontal="left" vertical="center" wrapText="1"/>
    </xf>
    <xf numFmtId="41" fontId="13" fillId="0" borderId="27" xfId="1" applyFont="1" applyFill="1" applyBorder="1" applyAlignment="1">
      <alignment horizontal="right" vertical="center" wrapText="1"/>
    </xf>
    <xf numFmtId="41" fontId="13" fillId="0" borderId="23" xfId="1" applyFont="1" applyFill="1" applyBorder="1" applyAlignment="1">
      <alignment horizontal="left" vertical="top" wrapText="1"/>
    </xf>
    <xf numFmtId="41" fontId="15" fillId="0" borderId="1" xfId="1" applyFont="1" applyFill="1" applyBorder="1" applyAlignment="1">
      <alignment horizontal="right" vertical="center" wrapText="1"/>
    </xf>
    <xf numFmtId="0" fontId="13" fillId="0" borderId="5" xfId="0" applyFont="1" applyBorder="1" applyAlignment="1">
      <alignment vertical="center" wrapText="1"/>
    </xf>
    <xf numFmtId="41" fontId="18" fillId="0" borderId="6" xfId="1" applyFont="1" applyFill="1" applyBorder="1" applyAlignment="1">
      <alignment horizontal="right" vertical="center" wrapText="1"/>
    </xf>
    <xf numFmtId="41" fontId="20" fillId="0" borderId="1" xfId="1" applyFont="1" applyFill="1" applyBorder="1" applyAlignment="1">
      <alignment horizontal="right" vertical="center"/>
    </xf>
    <xf numFmtId="41" fontId="11" fillId="0" borderId="1" xfId="1" applyFont="1" applyFill="1" applyBorder="1" applyAlignment="1">
      <alignment horizontal="right" vertical="center" wrapText="1"/>
    </xf>
    <xf numFmtId="41" fontId="19" fillId="0" borderId="6" xfId="1" applyFont="1" applyFill="1" applyBorder="1" applyAlignment="1">
      <alignment horizontal="right" vertical="center" wrapText="1"/>
    </xf>
    <xf numFmtId="41" fontId="17" fillId="0" borderId="1" xfId="1" applyFont="1" applyFill="1" applyBorder="1" applyAlignment="1">
      <alignment horizontal="right" vertical="center" wrapText="1"/>
    </xf>
    <xf numFmtId="41" fontId="18" fillId="0" borderId="1" xfId="1" applyFont="1" applyFill="1" applyBorder="1" applyAlignment="1">
      <alignment horizontal="right" vertical="center" wrapText="1"/>
    </xf>
    <xf numFmtId="41" fontId="9" fillId="0" borderId="22" xfId="1" applyFont="1" applyFill="1" applyBorder="1" applyAlignment="1">
      <alignment horizontal="right" vertical="center" wrapText="1"/>
    </xf>
    <xf numFmtId="41" fontId="14" fillId="0" borderId="1" xfId="0" applyNumberFormat="1" applyFont="1" applyBorder="1" applyAlignment="1">
      <alignment horizontal="right" vertical="center" wrapText="1"/>
    </xf>
    <xf numFmtId="41" fontId="19" fillId="0" borderId="1" xfId="1" applyFont="1" applyFill="1" applyBorder="1" applyAlignment="1">
      <alignment horizontal="right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 wrapText="1"/>
    </xf>
    <xf numFmtId="177" fontId="18" fillId="2" borderId="6" xfId="1" applyNumberFormat="1" applyFont="1" applyFill="1" applyBorder="1" applyAlignment="1">
      <alignment horizontal="right" vertical="center" wrapText="1"/>
    </xf>
    <xf numFmtId="0" fontId="13" fillId="0" borderId="18" xfId="0" applyFont="1" applyBorder="1" applyAlignment="1">
      <alignment vertical="center" wrapText="1"/>
    </xf>
    <xf numFmtId="177" fontId="13" fillId="0" borderId="4" xfId="1" applyNumberFormat="1" applyFont="1" applyFill="1" applyBorder="1" applyAlignment="1">
      <alignment horizontal="right" vertical="center" wrapText="1"/>
    </xf>
    <xf numFmtId="0" fontId="13" fillId="0" borderId="20" xfId="0" applyFont="1" applyBorder="1" applyAlignment="1">
      <alignment vertical="center" wrapText="1"/>
    </xf>
    <xf numFmtId="177" fontId="13" fillId="0" borderId="10" xfId="1" applyNumberFormat="1" applyFont="1" applyFill="1" applyBorder="1" applyAlignment="1">
      <alignment horizontal="right" vertical="center" wrapText="1"/>
    </xf>
    <xf numFmtId="41" fontId="13" fillId="0" borderId="9" xfId="1" applyFont="1" applyFill="1" applyBorder="1" applyAlignment="1">
      <alignment horizontal="right" vertical="center" wrapText="1"/>
    </xf>
    <xf numFmtId="0" fontId="13" fillId="0" borderId="7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177" fontId="13" fillId="0" borderId="8" xfId="1" applyNumberFormat="1" applyFont="1" applyFill="1" applyBorder="1" applyAlignment="1">
      <alignment horizontal="right" vertical="center" wrapText="1"/>
    </xf>
    <xf numFmtId="41" fontId="13" fillId="0" borderId="8" xfId="1" applyFont="1" applyFill="1" applyBorder="1" applyAlignment="1">
      <alignment horizontal="right" vertical="center" wrapText="1"/>
    </xf>
    <xf numFmtId="0" fontId="13" fillId="0" borderId="7" xfId="0" applyFont="1" applyBorder="1" applyAlignment="1">
      <alignment horizontal="left" vertical="center" wrapText="1"/>
    </xf>
    <xf numFmtId="176" fontId="22" fillId="0" borderId="1" xfId="1" applyNumberFormat="1" applyFont="1" applyFill="1" applyBorder="1" applyAlignment="1">
      <alignment horizontal="right" vertical="center" wrapText="1"/>
    </xf>
    <xf numFmtId="0" fontId="13" fillId="0" borderId="6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77" fontId="13" fillId="0" borderId="6" xfId="1" applyNumberFormat="1" applyFont="1" applyFill="1" applyBorder="1" applyAlignment="1">
      <alignment horizontal="right" vertical="center" wrapText="1"/>
    </xf>
    <xf numFmtId="41" fontId="13" fillId="0" borderId="39" xfId="1" applyFont="1" applyFill="1" applyBorder="1" applyAlignment="1">
      <alignment horizontal="left" vertical="center" wrapText="1"/>
    </xf>
    <xf numFmtId="177" fontId="13" fillId="0" borderId="9" xfId="1" applyNumberFormat="1" applyFont="1" applyFill="1" applyBorder="1" applyAlignment="1">
      <alignment horizontal="right" vertical="center" wrapText="1"/>
    </xf>
    <xf numFmtId="41" fontId="13" fillId="0" borderId="3" xfId="1" applyFont="1" applyFill="1" applyBorder="1" applyAlignment="1">
      <alignment horizontal="righ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41" fontId="13" fillId="0" borderId="41" xfId="1" applyFont="1" applyFill="1" applyBorder="1" applyAlignment="1">
      <alignment horizontal="right" vertical="center" wrapText="1"/>
    </xf>
    <xf numFmtId="0" fontId="18" fillId="0" borderId="5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41" fontId="13" fillId="0" borderId="5" xfId="1" applyFont="1" applyFill="1" applyBorder="1" applyAlignment="1">
      <alignment horizontal="right" vertical="center" wrapText="1"/>
    </xf>
    <xf numFmtId="177" fontId="13" fillId="0" borderId="7" xfId="1" applyNumberFormat="1" applyFont="1" applyFill="1" applyBorder="1" applyAlignment="1">
      <alignment horizontal="right" vertical="center" wrapText="1"/>
    </xf>
    <xf numFmtId="41" fontId="13" fillId="0" borderId="38" xfId="1" applyFont="1" applyFill="1" applyBorder="1" applyAlignment="1">
      <alignment horizontal="left" vertical="center" wrapText="1"/>
    </xf>
    <xf numFmtId="41" fontId="11" fillId="0" borderId="46" xfId="1" applyFont="1" applyFill="1" applyBorder="1" applyAlignment="1">
      <alignment horizontal="right" vertical="center" wrapText="1"/>
    </xf>
    <xf numFmtId="41" fontId="11" fillId="0" borderId="47" xfId="1" applyFont="1" applyFill="1" applyBorder="1" applyAlignment="1">
      <alignment horizontal="right" vertical="center" wrapText="1"/>
    </xf>
    <xf numFmtId="0" fontId="18" fillId="0" borderId="9" xfId="0" applyFont="1" applyBorder="1" applyAlignment="1">
      <alignment vertical="center" wrapText="1"/>
    </xf>
    <xf numFmtId="41" fontId="13" fillId="0" borderId="36" xfId="1" applyFont="1" applyFill="1" applyBorder="1" applyAlignment="1">
      <alignment horizontal="left" vertical="center" wrapText="1"/>
    </xf>
    <xf numFmtId="0" fontId="18" fillId="0" borderId="39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177" fontId="11" fillId="0" borderId="34" xfId="1" applyNumberFormat="1" applyFont="1" applyFill="1" applyBorder="1" applyAlignment="1">
      <alignment horizontal="right" vertical="center" wrapText="1"/>
    </xf>
    <xf numFmtId="41" fontId="11" fillId="0" borderId="43" xfId="1" applyFont="1" applyFill="1" applyBorder="1" applyAlignment="1">
      <alignment horizontal="right" vertical="center" wrapText="1"/>
    </xf>
    <xf numFmtId="41" fontId="11" fillId="0" borderId="40" xfId="1" applyFont="1" applyFill="1" applyBorder="1" applyAlignment="1">
      <alignment horizontal="right" vertical="center" wrapText="1"/>
    </xf>
    <xf numFmtId="41" fontId="13" fillId="0" borderId="40" xfId="1" applyFont="1" applyFill="1" applyBorder="1" applyAlignment="1">
      <alignment horizontal="right" vertical="center" wrapText="1"/>
    </xf>
    <xf numFmtId="0" fontId="18" fillId="0" borderId="22" xfId="0" applyFont="1" applyBorder="1" applyAlignment="1">
      <alignment horizontal="left" vertical="center" wrapText="1"/>
    </xf>
    <xf numFmtId="41" fontId="13" fillId="0" borderId="45" xfId="1" applyFont="1" applyFill="1" applyBorder="1" applyAlignment="1">
      <alignment horizontal="right" vertical="center" wrapText="1"/>
    </xf>
    <xf numFmtId="41" fontId="18" fillId="2" borderId="6" xfId="1" applyFont="1" applyFill="1" applyBorder="1" applyAlignment="1">
      <alignment horizontal="right" vertical="center" wrapText="1"/>
    </xf>
    <xf numFmtId="41" fontId="13" fillId="0" borderId="6" xfId="1" applyFont="1" applyFill="1" applyBorder="1" applyAlignment="1">
      <alignment horizontal="right" vertical="center" wrapText="1"/>
    </xf>
    <xf numFmtId="41" fontId="22" fillId="0" borderId="1" xfId="1" applyFont="1" applyFill="1" applyBorder="1" applyAlignment="1">
      <alignment horizontal="right" vertical="center" wrapText="1"/>
    </xf>
    <xf numFmtId="41" fontId="11" fillId="0" borderId="5" xfId="1" applyFont="1" applyFill="1" applyBorder="1" applyAlignment="1">
      <alignment horizontal="right" vertical="center" wrapText="1"/>
    </xf>
    <xf numFmtId="177" fontId="13" fillId="0" borderId="0" xfId="1" applyNumberFormat="1" applyFont="1" applyFill="1" applyBorder="1" applyAlignment="1">
      <alignment horizontal="right" vertical="center" wrapText="1"/>
    </xf>
    <xf numFmtId="41" fontId="12" fillId="0" borderId="50" xfId="1" applyFont="1" applyFill="1" applyBorder="1" applyAlignment="1">
      <alignment horizontal="right" vertical="center" wrapText="1"/>
    </xf>
    <xf numFmtId="41" fontId="11" fillId="0" borderId="6" xfId="1" applyFont="1" applyFill="1" applyBorder="1" applyAlignment="1">
      <alignment horizontal="right" vertical="center" wrapText="1"/>
    </xf>
    <xf numFmtId="0" fontId="18" fillId="0" borderId="39" xfId="0" applyFont="1" applyBorder="1" applyAlignment="1">
      <alignment horizontal="left" vertical="center" wrapText="1"/>
    </xf>
    <xf numFmtId="177" fontId="13" fillId="0" borderId="5" xfId="1" applyNumberFormat="1" applyFont="1" applyFill="1" applyBorder="1" applyAlignment="1">
      <alignment horizontal="right" vertical="center" wrapText="1"/>
    </xf>
    <xf numFmtId="41" fontId="13" fillId="0" borderId="51" xfId="1" applyFont="1" applyFill="1" applyBorder="1" applyAlignment="1">
      <alignment horizontal="right" vertical="center" wrapText="1"/>
    </xf>
    <xf numFmtId="41" fontId="13" fillId="0" borderId="38" xfId="1" applyFont="1" applyFill="1" applyBorder="1" applyAlignment="1">
      <alignment horizontal="right" vertical="center" wrapText="1"/>
    </xf>
    <xf numFmtId="41" fontId="13" fillId="0" borderId="53" xfId="1" applyFont="1" applyFill="1" applyBorder="1" applyAlignment="1">
      <alignment horizontal="left" vertical="top" wrapText="1"/>
    </xf>
    <xf numFmtId="49" fontId="13" fillId="0" borderId="33" xfId="0" applyNumberFormat="1" applyFont="1" applyBorder="1" applyAlignment="1">
      <alignment horizontal="left" vertical="center" wrapText="1"/>
    </xf>
    <xf numFmtId="41" fontId="11" fillId="0" borderId="33" xfId="1" applyFont="1" applyFill="1" applyBorder="1" applyAlignment="1">
      <alignment horizontal="right" vertical="center" wrapText="1"/>
    </xf>
    <xf numFmtId="177" fontId="13" fillId="0" borderId="54" xfId="1" applyNumberFormat="1" applyFont="1" applyFill="1" applyBorder="1" applyAlignment="1">
      <alignment horizontal="right" vertical="center" wrapText="1"/>
    </xf>
    <xf numFmtId="41" fontId="11" fillId="0" borderId="55" xfId="1" applyFont="1" applyFill="1" applyBorder="1" applyAlignment="1">
      <alignment horizontal="right" vertical="center" wrapText="1"/>
    </xf>
    <xf numFmtId="177" fontId="13" fillId="0" borderId="34" xfId="1" applyNumberFormat="1" applyFont="1" applyFill="1" applyBorder="1" applyAlignment="1">
      <alignment horizontal="right" vertical="center" wrapText="1"/>
    </xf>
    <xf numFmtId="41" fontId="13" fillId="0" borderId="34" xfId="1" applyFont="1" applyFill="1" applyBorder="1" applyAlignment="1">
      <alignment horizontal="right" vertical="center" wrapText="1"/>
    </xf>
    <xf numFmtId="41" fontId="13" fillId="0" borderId="34" xfId="1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41" fontId="11" fillId="0" borderId="50" xfId="1" applyFont="1" applyFill="1" applyBorder="1" applyAlignment="1">
      <alignment horizontal="right"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41" fontId="13" fillId="0" borderId="35" xfId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41" fontId="9" fillId="0" borderId="1" xfId="0" applyNumberFormat="1" applyFont="1" applyBorder="1" applyAlignment="1">
      <alignment horizontal="right" vertical="center" wrapText="1"/>
    </xf>
    <xf numFmtId="0" fontId="23" fillId="0" borderId="0" xfId="0" applyFont="1">
      <alignment vertical="center"/>
    </xf>
    <xf numFmtId="41" fontId="8" fillId="0" borderId="0" xfId="0" applyNumberFormat="1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41" fontId="13" fillId="0" borderId="22" xfId="1" applyFont="1" applyFill="1" applyBorder="1" applyAlignment="1">
      <alignment horizontal="right" vertical="center" wrapText="1"/>
    </xf>
    <xf numFmtId="177" fontId="24" fillId="0" borderId="0" xfId="0" applyNumberFormat="1" applyFont="1">
      <alignment vertical="center"/>
    </xf>
    <xf numFmtId="0" fontId="17" fillId="0" borderId="36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52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48" xfId="0" applyFont="1" applyBorder="1" applyAlignment="1">
      <alignment horizontal="left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8" fillId="3" borderId="30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</cellXfs>
  <cellStyles count="3">
    <cellStyle name="쉼표 [0]" xfId="1" builtinId="6"/>
    <cellStyle name="표준" xfId="0" builtinId="0"/>
    <cellStyle name="표준 2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5"/>
  <sheetViews>
    <sheetView zoomScaleNormal="100" workbookViewId="0">
      <selection activeCell="N13" sqref="N13"/>
    </sheetView>
  </sheetViews>
  <sheetFormatPr defaultRowHeight="16.5"/>
  <cols>
    <col min="1" max="1" width="3.75" customWidth="1"/>
    <col min="2" max="3" width="3.5" bestFit="1" customWidth="1"/>
    <col min="4" max="5" width="19.25" bestFit="1" customWidth="1"/>
    <col min="6" max="6" width="18.875" bestFit="1" customWidth="1"/>
    <col min="7" max="7" width="17.875" customWidth="1"/>
    <col min="8" max="8" width="17.75" customWidth="1"/>
    <col min="9" max="9" width="59.25" bestFit="1" customWidth="1"/>
    <col min="10" max="12" width="7.75" bestFit="1" customWidth="1"/>
    <col min="14" max="14" width="26.625" customWidth="1"/>
  </cols>
  <sheetData>
    <row r="1" spans="2:14" ht="16.5" customHeight="1">
      <c r="B1" s="196" t="s">
        <v>116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2:14" ht="16.5" customHeight="1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2:14" ht="17.25" thickBot="1">
      <c r="B3" s="158"/>
      <c r="C3" s="158"/>
      <c r="D3" s="158"/>
      <c r="E3" s="158"/>
      <c r="F3" s="158"/>
      <c r="G3" s="158"/>
      <c r="H3" s="158"/>
      <c r="I3" s="158"/>
      <c r="J3" s="195" t="s">
        <v>157</v>
      </c>
      <c r="K3" s="195"/>
      <c r="L3" s="195"/>
    </row>
    <row r="4" spans="2:14" ht="21.95" customHeight="1">
      <c r="B4" s="187" t="s">
        <v>14</v>
      </c>
      <c r="C4" s="188"/>
      <c r="D4" s="188"/>
      <c r="E4" s="189"/>
      <c r="F4" s="190" t="s">
        <v>153</v>
      </c>
      <c r="G4" s="190" t="s">
        <v>154</v>
      </c>
      <c r="H4" s="190" t="s">
        <v>6</v>
      </c>
      <c r="I4" s="190" t="s">
        <v>29</v>
      </c>
      <c r="J4" s="197" t="s">
        <v>30</v>
      </c>
      <c r="K4" s="188"/>
      <c r="L4" s="198"/>
    </row>
    <row r="5" spans="2:14" ht="21.95" customHeight="1" thickBot="1">
      <c r="B5" s="159" t="s">
        <v>0</v>
      </c>
      <c r="C5" s="160" t="s">
        <v>1</v>
      </c>
      <c r="D5" s="160" t="s">
        <v>2</v>
      </c>
      <c r="E5" s="160" t="s">
        <v>3</v>
      </c>
      <c r="F5" s="191"/>
      <c r="G5" s="191"/>
      <c r="H5" s="191"/>
      <c r="I5" s="191"/>
      <c r="J5" s="161" t="s">
        <v>31</v>
      </c>
      <c r="K5" s="161" t="s">
        <v>32</v>
      </c>
      <c r="L5" s="162" t="s">
        <v>33</v>
      </c>
    </row>
    <row r="6" spans="2:14" ht="24.95" customHeight="1" thickTop="1">
      <c r="B6" s="192" t="s">
        <v>28</v>
      </c>
      <c r="C6" s="193"/>
      <c r="D6" s="193"/>
      <c r="E6" s="194"/>
      <c r="F6" s="37">
        <f>F7+F11+F16+F23+F31</f>
        <v>886729273</v>
      </c>
      <c r="G6" s="37">
        <v>931389746</v>
      </c>
      <c r="H6" s="38">
        <f>G6-F6</f>
        <v>44660473</v>
      </c>
      <c r="I6" s="39"/>
      <c r="J6" s="40"/>
      <c r="K6" s="40"/>
      <c r="L6" s="41"/>
    </row>
    <row r="7" spans="2:14" ht="24.95" customHeight="1">
      <c r="B7" s="184" t="s">
        <v>61</v>
      </c>
      <c r="C7" s="185"/>
      <c r="D7" s="185"/>
      <c r="E7" s="185"/>
      <c r="F7" s="72">
        <f>F8</f>
        <v>0</v>
      </c>
      <c r="G7" s="72">
        <v>2000000</v>
      </c>
      <c r="H7" s="72">
        <f>G7-F7</f>
        <v>2000000</v>
      </c>
      <c r="I7" s="16"/>
      <c r="J7" s="17"/>
      <c r="K7" s="17"/>
      <c r="L7" s="18"/>
    </row>
    <row r="8" spans="2:14" ht="24.95" customHeight="1">
      <c r="B8" s="170"/>
      <c r="C8" s="186" t="s">
        <v>62</v>
      </c>
      <c r="D8" s="186"/>
      <c r="E8" s="186"/>
      <c r="F8" s="74">
        <f>F9+F10</f>
        <v>0</v>
      </c>
      <c r="G8" s="74">
        <v>2000000</v>
      </c>
      <c r="H8" s="74">
        <f t="shared" ref="H8" si="0">H9+H10</f>
        <v>2000000</v>
      </c>
      <c r="I8" s="19"/>
      <c r="J8" s="17"/>
      <c r="K8" s="17"/>
      <c r="L8" s="18"/>
      <c r="N8" s="164"/>
    </row>
    <row r="9" spans="2:14" ht="24.95" customHeight="1">
      <c r="B9" s="171"/>
      <c r="C9" s="153"/>
      <c r="D9" s="153" t="s">
        <v>124</v>
      </c>
      <c r="E9" s="153" t="s">
        <v>124</v>
      </c>
      <c r="F9" s="1">
        <v>0</v>
      </c>
      <c r="G9" s="1">
        <v>2000000</v>
      </c>
      <c r="H9" s="154">
        <f>G9-F9</f>
        <v>2000000</v>
      </c>
      <c r="I9" s="165" t="s">
        <v>156</v>
      </c>
      <c r="J9" s="20"/>
      <c r="K9" s="17"/>
      <c r="L9" s="18"/>
    </row>
    <row r="10" spans="2:14" ht="24.95" customHeight="1">
      <c r="B10" s="172"/>
      <c r="C10" s="46"/>
      <c r="D10" s="44" t="s">
        <v>117</v>
      </c>
      <c r="E10" s="44" t="s">
        <v>117</v>
      </c>
      <c r="F10" s="73">
        <v>0</v>
      </c>
      <c r="G10" s="73"/>
      <c r="H10" s="79">
        <f>G10-F10</f>
        <v>0</v>
      </c>
      <c r="I10" s="21"/>
      <c r="J10" s="20"/>
      <c r="K10" s="17"/>
      <c r="L10" s="18"/>
    </row>
    <row r="11" spans="2:14" ht="24.95" customHeight="1">
      <c r="B11" s="166" t="s">
        <v>15</v>
      </c>
      <c r="C11" s="167"/>
      <c r="D11" s="167"/>
      <c r="E11" s="168"/>
      <c r="F11" s="43">
        <f>F12</f>
        <v>879582000</v>
      </c>
      <c r="G11" s="72">
        <v>879782000</v>
      </c>
      <c r="H11" s="43">
        <f>G11-F11</f>
        <v>200000</v>
      </c>
      <c r="I11" s="16"/>
      <c r="J11" s="17"/>
      <c r="K11" s="22"/>
      <c r="L11" s="23"/>
    </row>
    <row r="12" spans="2:14" ht="24.95" customHeight="1">
      <c r="B12" s="170"/>
      <c r="C12" s="169" t="s">
        <v>4</v>
      </c>
      <c r="D12" s="169"/>
      <c r="E12" s="169"/>
      <c r="F12" s="45">
        <f>F13+F14+F15</f>
        <v>879582000</v>
      </c>
      <c r="G12" s="26">
        <v>879782000</v>
      </c>
      <c r="H12" s="48">
        <f t="shared" ref="H12" si="1">H13+H14+H15</f>
        <v>200000</v>
      </c>
      <c r="I12" s="26" t="s">
        <v>138</v>
      </c>
      <c r="J12" s="24"/>
      <c r="K12" s="24"/>
      <c r="L12" s="25"/>
    </row>
    <row r="13" spans="2:14" ht="24.95" customHeight="1">
      <c r="B13" s="171"/>
      <c r="C13" s="183"/>
      <c r="D13" s="47" t="s">
        <v>16</v>
      </c>
      <c r="E13" s="50" t="s">
        <v>16</v>
      </c>
      <c r="F13" s="51">
        <v>412041000</v>
      </c>
      <c r="G13" s="74">
        <v>412141000</v>
      </c>
      <c r="H13" s="52">
        <f>G13-F13</f>
        <v>100000</v>
      </c>
      <c r="I13" s="26"/>
      <c r="J13" s="27"/>
      <c r="K13" s="27"/>
      <c r="L13" s="28"/>
    </row>
    <row r="14" spans="2:14" ht="24.95" customHeight="1">
      <c r="B14" s="171"/>
      <c r="C14" s="183"/>
      <c r="D14" s="47" t="s">
        <v>7</v>
      </c>
      <c r="E14" s="50" t="s">
        <v>8</v>
      </c>
      <c r="F14" s="51">
        <v>302636000</v>
      </c>
      <c r="G14" s="74">
        <v>303186000</v>
      </c>
      <c r="H14" s="52">
        <f>G14-F14</f>
        <v>550000</v>
      </c>
      <c r="I14" s="26" t="s">
        <v>139</v>
      </c>
      <c r="J14" s="27"/>
      <c r="K14" s="27"/>
      <c r="L14" s="28"/>
    </row>
    <row r="15" spans="2:14" ht="17.25">
      <c r="B15" s="172"/>
      <c r="C15" s="183"/>
      <c r="D15" s="47" t="s">
        <v>9</v>
      </c>
      <c r="E15" s="50" t="s">
        <v>10</v>
      </c>
      <c r="F15" s="51">
        <v>164905000</v>
      </c>
      <c r="G15" s="74">
        <v>164455000</v>
      </c>
      <c r="H15" s="53">
        <f>G15-F15</f>
        <v>-450000</v>
      </c>
      <c r="I15" s="26"/>
      <c r="J15" s="27"/>
      <c r="K15" s="27"/>
      <c r="L15" s="28"/>
    </row>
    <row r="16" spans="2:14" ht="24.95" customHeight="1">
      <c r="B16" s="166" t="s">
        <v>17</v>
      </c>
      <c r="C16" s="173"/>
      <c r="D16" s="173"/>
      <c r="E16" s="174"/>
      <c r="F16" s="54">
        <f>F17</f>
        <v>7000000</v>
      </c>
      <c r="G16" s="75">
        <v>7000000</v>
      </c>
      <c r="H16" s="55">
        <f>G16-F16</f>
        <v>0</v>
      </c>
      <c r="I16" s="29"/>
      <c r="J16" s="27"/>
      <c r="K16" s="27"/>
      <c r="L16" s="30"/>
    </row>
    <row r="17" spans="2:12" ht="24.95" customHeight="1">
      <c r="B17" s="170"/>
      <c r="C17" s="175" t="s">
        <v>18</v>
      </c>
      <c r="D17" s="176"/>
      <c r="E17" s="177"/>
      <c r="F17" s="56">
        <f t="shared" ref="F17" si="2">F18+F19</f>
        <v>7000000</v>
      </c>
      <c r="G17" s="56">
        <v>7000000</v>
      </c>
      <c r="H17" s="57">
        <f t="shared" ref="H17" si="3">H18+H19</f>
        <v>0</v>
      </c>
      <c r="I17" s="31"/>
      <c r="J17" s="27"/>
      <c r="K17" s="27"/>
      <c r="L17" s="28"/>
    </row>
    <row r="18" spans="2:12" ht="24.95" customHeight="1">
      <c r="B18" s="171"/>
      <c r="C18" s="178"/>
      <c r="D18" s="58" t="s">
        <v>5</v>
      </c>
      <c r="E18" s="59" t="s">
        <v>118</v>
      </c>
      <c r="F18" s="57">
        <v>7000000</v>
      </c>
      <c r="G18" s="56">
        <v>7000000</v>
      </c>
      <c r="H18" s="60">
        <f t="shared" ref="H18:H23" si="4">G18-F18</f>
        <v>0</v>
      </c>
      <c r="I18" s="13"/>
      <c r="J18" s="32"/>
      <c r="K18" s="27"/>
      <c r="L18" s="28"/>
    </row>
    <row r="19" spans="2:12" ht="24.95" customHeight="1">
      <c r="B19" s="172"/>
      <c r="C19" s="179"/>
      <c r="D19" s="58" t="s">
        <v>11</v>
      </c>
      <c r="E19" s="59" t="s">
        <v>12</v>
      </c>
      <c r="F19" s="56">
        <v>0</v>
      </c>
      <c r="G19" s="56"/>
      <c r="H19" s="76">
        <f t="shared" si="4"/>
        <v>0</v>
      </c>
      <c r="I19" s="33"/>
      <c r="J19" s="32"/>
      <c r="K19" s="27"/>
      <c r="L19" s="28"/>
    </row>
    <row r="20" spans="2:12" ht="24.95" customHeight="1">
      <c r="B20" s="166" t="s">
        <v>119</v>
      </c>
      <c r="C20" s="173"/>
      <c r="D20" s="173"/>
      <c r="E20" s="174"/>
      <c r="F20" s="80">
        <f>F21</f>
        <v>0</v>
      </c>
      <c r="G20" s="80">
        <v>0</v>
      </c>
      <c r="H20" s="80">
        <f t="shared" si="4"/>
        <v>0</v>
      </c>
      <c r="I20" s="1"/>
      <c r="J20" s="70"/>
      <c r="K20" s="70"/>
      <c r="L20" s="25"/>
    </row>
    <row r="21" spans="2:12" ht="24.95" customHeight="1">
      <c r="B21" s="170"/>
      <c r="C21" s="175" t="s">
        <v>119</v>
      </c>
      <c r="D21" s="176"/>
      <c r="E21" s="177"/>
      <c r="F21" s="76">
        <f>F22</f>
        <v>0</v>
      </c>
      <c r="G21" s="76">
        <v>0</v>
      </c>
      <c r="H21" s="76">
        <f t="shared" si="4"/>
        <v>0</v>
      </c>
      <c r="I21" s="1"/>
      <c r="J21" s="70"/>
      <c r="K21" s="70"/>
      <c r="L21" s="25"/>
    </row>
    <row r="22" spans="2:12" ht="24.95" customHeight="1">
      <c r="B22" s="172"/>
      <c r="C22" s="49"/>
      <c r="D22" s="47" t="s">
        <v>119</v>
      </c>
      <c r="E22" s="50" t="s">
        <v>119</v>
      </c>
      <c r="F22" s="76"/>
      <c r="G22" s="76"/>
      <c r="H22" s="76">
        <f t="shared" si="4"/>
        <v>0</v>
      </c>
      <c r="I22" s="1"/>
      <c r="J22" s="70"/>
      <c r="K22" s="70"/>
      <c r="L22" s="25"/>
    </row>
    <row r="23" spans="2:12" ht="24.95" customHeight="1">
      <c r="B23" s="166" t="s">
        <v>13</v>
      </c>
      <c r="C23" s="173"/>
      <c r="D23" s="173"/>
      <c r="E23" s="174"/>
      <c r="F23" s="43">
        <f>F24</f>
        <v>1273</v>
      </c>
      <c r="G23" s="72">
        <v>42416199</v>
      </c>
      <c r="H23" s="61">
        <f t="shared" si="4"/>
        <v>42414926</v>
      </c>
      <c r="I23" s="16"/>
      <c r="J23" s="27"/>
      <c r="K23" s="27"/>
      <c r="L23" s="30"/>
    </row>
    <row r="24" spans="2:12" ht="24.95" customHeight="1">
      <c r="B24" s="170"/>
      <c r="C24" s="175" t="s">
        <v>13</v>
      </c>
      <c r="D24" s="176"/>
      <c r="E24" s="177"/>
      <c r="F24" s="26">
        <f t="shared" ref="F24" si="5">F25+F26</f>
        <v>1273</v>
      </c>
      <c r="G24" s="26">
        <v>42416199</v>
      </c>
      <c r="H24" s="45">
        <f t="shared" ref="H24" si="6">H25+H26</f>
        <v>42414926</v>
      </c>
      <c r="I24" s="34"/>
      <c r="J24" s="24"/>
      <c r="K24" s="24"/>
      <c r="L24" s="25"/>
    </row>
    <row r="25" spans="2:12" ht="34.5">
      <c r="B25" s="171"/>
      <c r="C25" s="178"/>
      <c r="D25" s="47" t="s">
        <v>19</v>
      </c>
      <c r="E25" s="47" t="s">
        <v>20</v>
      </c>
      <c r="F25" s="26">
        <v>0</v>
      </c>
      <c r="G25" s="26">
        <v>42414926</v>
      </c>
      <c r="H25" s="26">
        <f t="shared" ref="H25:H35" si="7">G25-F25</f>
        <v>42414926</v>
      </c>
      <c r="I25" s="36" t="s">
        <v>141</v>
      </c>
      <c r="J25" s="24"/>
      <c r="K25" s="24"/>
      <c r="L25" s="25"/>
    </row>
    <row r="26" spans="2:12" ht="34.5">
      <c r="B26" s="172"/>
      <c r="C26" s="179"/>
      <c r="D26" s="47" t="s">
        <v>21</v>
      </c>
      <c r="E26" s="47" t="s">
        <v>22</v>
      </c>
      <c r="F26" s="45">
        <v>1273</v>
      </c>
      <c r="G26" s="26">
        <v>1273</v>
      </c>
      <c r="H26" s="62">
        <f t="shared" si="7"/>
        <v>0</v>
      </c>
      <c r="I26" s="74" t="s">
        <v>142</v>
      </c>
      <c r="J26" s="35"/>
      <c r="K26" s="24"/>
      <c r="L26" s="25"/>
    </row>
    <row r="27" spans="2:12" ht="24.95" customHeight="1">
      <c r="B27" s="166" t="s">
        <v>120</v>
      </c>
      <c r="C27" s="173"/>
      <c r="D27" s="173"/>
      <c r="E27" s="174"/>
      <c r="F27" s="77">
        <f>F28</f>
        <v>0</v>
      </c>
      <c r="G27" s="77">
        <v>0</v>
      </c>
      <c r="H27" s="77">
        <f t="shared" si="7"/>
        <v>0</v>
      </c>
      <c r="I27" s="1"/>
      <c r="J27" s="70"/>
      <c r="K27" s="70"/>
      <c r="L27" s="25"/>
    </row>
    <row r="28" spans="2:12" ht="24.95" customHeight="1">
      <c r="B28" s="170"/>
      <c r="C28" s="175" t="s">
        <v>120</v>
      </c>
      <c r="D28" s="176"/>
      <c r="E28" s="177"/>
      <c r="F28" s="26">
        <f>F29+F30</f>
        <v>0</v>
      </c>
      <c r="G28" s="26">
        <v>0</v>
      </c>
      <c r="H28" s="26">
        <f t="shared" si="7"/>
        <v>0</v>
      </c>
      <c r="I28" s="1"/>
      <c r="J28" s="70"/>
      <c r="K28" s="70"/>
      <c r="L28" s="25"/>
    </row>
    <row r="29" spans="2:12" ht="24.95" customHeight="1">
      <c r="B29" s="171"/>
      <c r="C29" s="178"/>
      <c r="D29" s="47" t="s">
        <v>121</v>
      </c>
      <c r="E29" s="47" t="s">
        <v>121</v>
      </c>
      <c r="F29" s="26"/>
      <c r="G29" s="26"/>
      <c r="H29" s="26">
        <f t="shared" si="7"/>
        <v>0</v>
      </c>
      <c r="I29" s="1"/>
      <c r="J29" s="70"/>
      <c r="K29" s="70"/>
      <c r="L29" s="25"/>
    </row>
    <row r="30" spans="2:12" ht="24.95" customHeight="1">
      <c r="B30" s="172"/>
      <c r="C30" s="179"/>
      <c r="D30" s="47" t="s">
        <v>122</v>
      </c>
      <c r="E30" s="47" t="s">
        <v>122</v>
      </c>
      <c r="F30" s="26"/>
      <c r="G30" s="26"/>
      <c r="H30" s="26">
        <f t="shared" si="7"/>
        <v>0</v>
      </c>
      <c r="I30" s="1"/>
      <c r="J30" s="70"/>
      <c r="K30" s="70"/>
      <c r="L30" s="25"/>
    </row>
    <row r="31" spans="2:12" ht="24.95" customHeight="1">
      <c r="B31" s="166" t="s">
        <v>23</v>
      </c>
      <c r="C31" s="173"/>
      <c r="D31" s="173"/>
      <c r="E31" s="174"/>
      <c r="F31" s="61">
        <f>F32</f>
        <v>146000</v>
      </c>
      <c r="G31" s="61">
        <v>191547</v>
      </c>
      <c r="H31" s="61">
        <f t="shared" si="7"/>
        <v>45547</v>
      </c>
      <c r="I31" s="34"/>
      <c r="J31" s="36"/>
      <c r="K31" s="24"/>
      <c r="L31" s="25"/>
    </row>
    <row r="32" spans="2:12" ht="24.95" customHeight="1">
      <c r="B32" s="170"/>
      <c r="C32" s="175" t="s">
        <v>24</v>
      </c>
      <c r="D32" s="176"/>
      <c r="E32" s="177"/>
      <c r="F32" s="26">
        <f>F34+F33+F35</f>
        <v>146000</v>
      </c>
      <c r="G32" s="26">
        <v>191547</v>
      </c>
      <c r="H32" s="45">
        <f t="shared" si="7"/>
        <v>45547</v>
      </c>
      <c r="I32" s="34"/>
      <c r="J32" s="24"/>
      <c r="K32" s="24"/>
      <c r="L32" s="25"/>
    </row>
    <row r="33" spans="2:12" ht="24.95" customHeight="1">
      <c r="B33" s="171"/>
      <c r="C33" s="178"/>
      <c r="D33" s="47" t="s">
        <v>123</v>
      </c>
      <c r="E33" s="47" t="s">
        <v>123</v>
      </c>
      <c r="F33" s="26"/>
      <c r="G33" s="26"/>
      <c r="H33" s="77">
        <f t="shared" si="7"/>
        <v>0</v>
      </c>
      <c r="I33" s="19"/>
      <c r="J33" s="70"/>
      <c r="K33" s="70"/>
      <c r="L33" s="25"/>
    </row>
    <row r="34" spans="2:12" ht="236.25" customHeight="1">
      <c r="B34" s="171"/>
      <c r="C34" s="181"/>
      <c r="D34" s="47" t="s">
        <v>25</v>
      </c>
      <c r="E34" s="47" t="s">
        <v>25</v>
      </c>
      <c r="F34" s="3">
        <v>146000</v>
      </c>
      <c r="G34" s="1">
        <v>176000</v>
      </c>
      <c r="H34" s="45">
        <f t="shared" si="7"/>
        <v>30000</v>
      </c>
      <c r="I34" s="12" t="s">
        <v>92</v>
      </c>
      <c r="J34" s="63"/>
      <c r="K34" s="36"/>
      <c r="L34" s="64"/>
    </row>
    <row r="35" spans="2:12" ht="52.5" thickBot="1">
      <c r="B35" s="180"/>
      <c r="C35" s="182"/>
      <c r="D35" s="66" t="s">
        <v>26</v>
      </c>
      <c r="E35" s="67" t="s">
        <v>27</v>
      </c>
      <c r="F35" s="78">
        <v>0</v>
      </c>
      <c r="G35" s="78">
        <v>15547</v>
      </c>
      <c r="H35" s="163">
        <f t="shared" si="7"/>
        <v>15547</v>
      </c>
      <c r="I35" s="68" t="s">
        <v>140</v>
      </c>
      <c r="J35" s="68"/>
      <c r="K35" s="68"/>
      <c r="L35" s="69"/>
    </row>
  </sheetData>
  <mergeCells count="35">
    <mergeCell ref="J3:L3"/>
    <mergeCell ref="B1:L2"/>
    <mergeCell ref="J4:L4"/>
    <mergeCell ref="I4:I5"/>
    <mergeCell ref="G4:G5"/>
    <mergeCell ref="H4:H5"/>
    <mergeCell ref="B7:E7"/>
    <mergeCell ref="C8:E8"/>
    <mergeCell ref="B8:B10"/>
    <mergeCell ref="B4:E4"/>
    <mergeCell ref="F4:F5"/>
    <mergeCell ref="B6:E6"/>
    <mergeCell ref="C33:C35"/>
    <mergeCell ref="B20:E20"/>
    <mergeCell ref="C21:E21"/>
    <mergeCell ref="C13:C15"/>
    <mergeCell ref="B16:E16"/>
    <mergeCell ref="C25:C26"/>
    <mergeCell ref="B24:B26"/>
    <mergeCell ref="B11:E11"/>
    <mergeCell ref="C12:E12"/>
    <mergeCell ref="B12:B15"/>
    <mergeCell ref="B31:E31"/>
    <mergeCell ref="C32:E32"/>
    <mergeCell ref="B21:B22"/>
    <mergeCell ref="B27:E27"/>
    <mergeCell ref="C28:E28"/>
    <mergeCell ref="B28:B30"/>
    <mergeCell ref="C29:C30"/>
    <mergeCell ref="B32:B35"/>
    <mergeCell ref="B17:B19"/>
    <mergeCell ref="C17:E17"/>
    <mergeCell ref="C18:C19"/>
    <mergeCell ref="B23:E23"/>
    <mergeCell ref="C24:E24"/>
  </mergeCells>
  <phoneticPr fontId="1" type="noConversion"/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E57F7-D441-4C70-AD83-630E4F179157}">
  <sheetPr>
    <pageSetUpPr fitToPage="1"/>
  </sheetPr>
  <dimension ref="B1:M91"/>
  <sheetViews>
    <sheetView tabSelected="1" topLeftCell="B82" workbookViewId="0">
      <selection activeCell="I103" sqref="I103"/>
    </sheetView>
  </sheetViews>
  <sheetFormatPr defaultRowHeight="16.5"/>
  <cols>
    <col min="1" max="1" width="3.625" style="2" customWidth="1"/>
    <col min="2" max="2" width="3.625" style="2" bestFit="1" customWidth="1"/>
    <col min="3" max="3" width="7.375" style="2" bestFit="1" customWidth="1"/>
    <col min="4" max="4" width="23.25" style="2" customWidth="1"/>
    <col min="5" max="5" width="25.25" style="2" customWidth="1"/>
    <col min="6" max="6" width="19.875" style="2" bestFit="1" customWidth="1"/>
    <col min="7" max="7" width="18.5" style="2" customWidth="1"/>
    <col min="8" max="8" width="15" style="2" customWidth="1"/>
    <col min="9" max="9" width="77.625" style="2" customWidth="1"/>
    <col min="10" max="12" width="7.75" style="2" bestFit="1" customWidth="1"/>
    <col min="13" max="16384" width="9" style="2"/>
  </cols>
  <sheetData>
    <row r="1" spans="2:12" ht="16.5" customHeight="1">
      <c r="B1" s="208" t="s">
        <v>125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2:12" ht="16.5" customHeight="1"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2:12" ht="18" customHeight="1" thickBot="1">
      <c r="B3" s="157"/>
      <c r="C3" s="157"/>
      <c r="D3" s="157"/>
      <c r="E3" s="157"/>
      <c r="F3" s="157"/>
      <c r="G3" s="157"/>
      <c r="H3" s="157"/>
      <c r="I3" s="157"/>
      <c r="J3" s="195" t="s">
        <v>157</v>
      </c>
      <c r="K3" s="195"/>
      <c r="L3" s="195"/>
    </row>
    <row r="4" spans="2:12" ht="21.95" customHeight="1">
      <c r="B4" s="203" t="s">
        <v>14</v>
      </c>
      <c r="C4" s="204"/>
      <c r="D4" s="204"/>
      <c r="E4" s="205"/>
      <c r="F4" s="206" t="s">
        <v>153</v>
      </c>
      <c r="G4" s="206" t="s">
        <v>154</v>
      </c>
      <c r="H4" s="206" t="s">
        <v>6</v>
      </c>
      <c r="I4" s="206" t="s">
        <v>29</v>
      </c>
      <c r="J4" s="209" t="s">
        <v>30</v>
      </c>
      <c r="K4" s="204"/>
      <c r="L4" s="210"/>
    </row>
    <row r="5" spans="2:12" ht="21.95" customHeight="1" thickBot="1">
      <c r="B5" s="81" t="s">
        <v>0</v>
      </c>
      <c r="C5" s="82" t="s">
        <v>1</v>
      </c>
      <c r="D5" s="82" t="s">
        <v>2</v>
      </c>
      <c r="E5" s="82" t="s">
        <v>3</v>
      </c>
      <c r="F5" s="207"/>
      <c r="G5" s="207"/>
      <c r="H5" s="207"/>
      <c r="I5" s="207"/>
      <c r="J5" s="83" t="s">
        <v>31</v>
      </c>
      <c r="K5" s="83" t="s">
        <v>32</v>
      </c>
      <c r="L5" s="84" t="s">
        <v>33</v>
      </c>
    </row>
    <row r="6" spans="2:12" ht="24.95" customHeight="1" thickTop="1">
      <c r="B6" s="192" t="s">
        <v>28</v>
      </c>
      <c r="C6" s="193"/>
      <c r="D6" s="193"/>
      <c r="E6" s="194"/>
      <c r="F6" s="85">
        <v>886729273</v>
      </c>
      <c r="G6" s="127">
        <v>931389746</v>
      </c>
      <c r="H6" s="85">
        <f t="shared" ref="H6:H23" si="0">G6-F6</f>
        <v>44660473</v>
      </c>
      <c r="I6" s="39"/>
      <c r="J6" s="40"/>
      <c r="K6" s="40"/>
      <c r="L6" s="41"/>
    </row>
    <row r="7" spans="2:12" ht="24.95" customHeight="1">
      <c r="B7" s="166" t="s">
        <v>34</v>
      </c>
      <c r="C7" s="173"/>
      <c r="D7" s="173"/>
      <c r="E7" s="174"/>
      <c r="F7" s="43">
        <v>623909800</v>
      </c>
      <c r="G7" s="72">
        <v>590374937</v>
      </c>
      <c r="H7" s="43">
        <f t="shared" si="0"/>
        <v>-33534863</v>
      </c>
      <c r="I7" s="16"/>
      <c r="J7" s="17"/>
      <c r="K7" s="17"/>
      <c r="L7" s="18"/>
    </row>
    <row r="8" spans="2:12" ht="24.95" customHeight="1">
      <c r="B8" s="86"/>
      <c r="C8" s="199" t="s">
        <v>35</v>
      </c>
      <c r="D8" s="173"/>
      <c r="E8" s="174"/>
      <c r="F8" s="45">
        <v>579577800</v>
      </c>
      <c r="G8" s="26">
        <v>549378437</v>
      </c>
      <c r="H8" s="87">
        <f t="shared" si="0"/>
        <v>-30199363</v>
      </c>
      <c r="I8" s="34"/>
      <c r="J8" s="36"/>
      <c r="K8" s="36"/>
      <c r="L8" s="64"/>
    </row>
    <row r="9" spans="2:12" ht="24.95" customHeight="1">
      <c r="B9" s="88"/>
      <c r="C9" s="71"/>
      <c r="D9" s="42" t="s">
        <v>36</v>
      </c>
      <c r="E9" s="50" t="s">
        <v>36</v>
      </c>
      <c r="F9" s="74">
        <v>427356600</v>
      </c>
      <c r="G9" s="74">
        <v>395718437</v>
      </c>
      <c r="H9" s="89">
        <f t="shared" si="0"/>
        <v>-31638163</v>
      </c>
      <c r="I9" s="16"/>
      <c r="J9" s="90"/>
      <c r="K9" s="90"/>
      <c r="L9" s="30"/>
    </row>
    <row r="10" spans="2:12" ht="24.95" customHeight="1">
      <c r="B10" s="88"/>
      <c r="C10" s="91"/>
      <c r="D10" s="42" t="s">
        <v>63</v>
      </c>
      <c r="E10" s="50"/>
      <c r="F10" s="45">
        <v>58130200</v>
      </c>
      <c r="G10" s="26">
        <v>59219700</v>
      </c>
      <c r="H10" s="89">
        <f t="shared" si="0"/>
        <v>1089500</v>
      </c>
      <c r="I10" s="16"/>
      <c r="J10" s="90"/>
      <c r="K10" s="90"/>
      <c r="L10" s="30"/>
    </row>
    <row r="11" spans="2:12" ht="24.95" customHeight="1">
      <c r="B11" s="88"/>
      <c r="C11" s="91"/>
      <c r="D11" s="92"/>
      <c r="E11" s="50" t="s">
        <v>67</v>
      </c>
      <c r="F11" s="74">
        <v>8740000</v>
      </c>
      <c r="G11" s="74">
        <v>9804000</v>
      </c>
      <c r="H11" s="93">
        <f t="shared" si="0"/>
        <v>1064000</v>
      </c>
      <c r="I11" s="4" t="s">
        <v>144</v>
      </c>
      <c r="J11" s="94"/>
      <c r="K11" s="90"/>
      <c r="L11" s="30"/>
    </row>
    <row r="12" spans="2:12" ht="24.95" customHeight="1">
      <c r="B12" s="88"/>
      <c r="C12" s="91"/>
      <c r="D12" s="95"/>
      <c r="E12" s="50" t="s">
        <v>68</v>
      </c>
      <c r="F12" s="74">
        <v>11082000</v>
      </c>
      <c r="G12" s="74">
        <v>11030000</v>
      </c>
      <c r="H12" s="93">
        <f t="shared" si="0"/>
        <v>-52000</v>
      </c>
      <c r="I12" s="5" t="s">
        <v>145</v>
      </c>
      <c r="J12" s="94"/>
      <c r="K12" s="90"/>
      <c r="L12" s="30"/>
    </row>
    <row r="13" spans="2:12" ht="24.95" customHeight="1">
      <c r="B13" s="88"/>
      <c r="C13" s="91"/>
      <c r="D13" s="95"/>
      <c r="E13" s="50" t="s">
        <v>69</v>
      </c>
      <c r="F13" s="74">
        <v>5420000</v>
      </c>
      <c r="G13" s="74">
        <v>5880000</v>
      </c>
      <c r="H13" s="93">
        <f t="shared" si="0"/>
        <v>460000</v>
      </c>
      <c r="I13" s="5" t="s">
        <v>146</v>
      </c>
      <c r="J13" s="94"/>
      <c r="K13" s="90"/>
      <c r="L13" s="30"/>
    </row>
    <row r="14" spans="2:12" ht="24.95" customHeight="1">
      <c r="B14" s="88"/>
      <c r="C14" s="91"/>
      <c r="D14" s="95"/>
      <c r="E14" s="50" t="s">
        <v>93</v>
      </c>
      <c r="F14" s="74">
        <v>3400000</v>
      </c>
      <c r="G14" s="74">
        <v>4030000</v>
      </c>
      <c r="H14" s="93">
        <f t="shared" si="0"/>
        <v>630000</v>
      </c>
      <c r="I14" s="5" t="s">
        <v>147</v>
      </c>
      <c r="J14" s="94"/>
      <c r="K14" s="90"/>
      <c r="L14" s="30"/>
    </row>
    <row r="15" spans="2:12" ht="24.95" customHeight="1">
      <c r="B15" s="88"/>
      <c r="C15" s="91"/>
      <c r="D15" s="95"/>
      <c r="E15" s="50" t="s">
        <v>70</v>
      </c>
      <c r="F15" s="74">
        <v>2628200</v>
      </c>
      <c r="G15" s="74">
        <v>2525700</v>
      </c>
      <c r="H15" s="93">
        <f t="shared" si="0"/>
        <v>-102500</v>
      </c>
      <c r="I15" s="5" t="s">
        <v>148</v>
      </c>
      <c r="J15" s="94"/>
      <c r="K15" s="90"/>
      <c r="L15" s="30"/>
    </row>
    <row r="16" spans="2:12" ht="24.95" customHeight="1">
      <c r="B16" s="88"/>
      <c r="C16" s="91"/>
      <c r="D16" s="95"/>
      <c r="E16" s="50" t="s">
        <v>71</v>
      </c>
      <c r="F16" s="74">
        <v>3070000</v>
      </c>
      <c r="G16" s="74">
        <v>3500000</v>
      </c>
      <c r="H16" s="93">
        <f t="shared" si="0"/>
        <v>430000</v>
      </c>
      <c r="I16" s="5" t="s">
        <v>149</v>
      </c>
      <c r="J16" s="94"/>
      <c r="K16" s="90"/>
      <c r="L16" s="30"/>
    </row>
    <row r="17" spans="2:12" ht="24.95" customHeight="1">
      <c r="B17" s="88"/>
      <c r="C17" s="91"/>
      <c r="D17" s="95"/>
      <c r="E17" s="50" t="s">
        <v>72</v>
      </c>
      <c r="F17" s="96">
        <v>2360000</v>
      </c>
      <c r="G17" s="129">
        <v>2200000</v>
      </c>
      <c r="H17" s="93">
        <f t="shared" si="0"/>
        <v>-160000</v>
      </c>
      <c r="I17" s="5" t="s">
        <v>150</v>
      </c>
      <c r="J17" s="94"/>
      <c r="K17" s="90"/>
      <c r="L17" s="30"/>
    </row>
    <row r="18" spans="2:12" ht="24.95" customHeight="1">
      <c r="B18" s="88"/>
      <c r="C18" s="91"/>
      <c r="D18" s="95"/>
      <c r="E18" s="50" t="s">
        <v>73</v>
      </c>
      <c r="F18" s="74">
        <v>11070000</v>
      </c>
      <c r="G18" s="74">
        <v>11070000</v>
      </c>
      <c r="H18" s="93">
        <f t="shared" si="0"/>
        <v>0</v>
      </c>
      <c r="I18" s="5" t="s">
        <v>151</v>
      </c>
      <c r="J18" s="94"/>
      <c r="K18" s="90"/>
      <c r="L18" s="30"/>
    </row>
    <row r="19" spans="2:12" ht="24.95" customHeight="1">
      <c r="B19" s="88"/>
      <c r="C19" s="91"/>
      <c r="D19" s="58"/>
      <c r="E19" s="50" t="s">
        <v>74</v>
      </c>
      <c r="F19" s="74">
        <v>10360000</v>
      </c>
      <c r="G19" s="130">
        <v>9180000</v>
      </c>
      <c r="H19" s="131">
        <f t="shared" si="0"/>
        <v>-1180000</v>
      </c>
      <c r="I19" s="132" t="s">
        <v>143</v>
      </c>
      <c r="J19" s="94"/>
      <c r="K19" s="90"/>
      <c r="L19" s="30"/>
    </row>
    <row r="20" spans="2:12" ht="24.95" customHeight="1">
      <c r="B20" s="88"/>
      <c r="C20" s="91"/>
      <c r="D20" s="105" t="s">
        <v>126</v>
      </c>
      <c r="E20" s="50" t="s">
        <v>126</v>
      </c>
      <c r="F20" s="74"/>
      <c r="G20" s="74"/>
      <c r="H20" s="45">
        <f t="shared" si="0"/>
        <v>0</v>
      </c>
      <c r="I20" s="14"/>
      <c r="J20" s="94"/>
      <c r="K20" s="90"/>
      <c r="L20" s="30"/>
    </row>
    <row r="21" spans="2:12" ht="24.95" customHeight="1">
      <c r="B21" s="88"/>
      <c r="C21" s="91"/>
      <c r="D21" s="42" t="s">
        <v>37</v>
      </c>
      <c r="E21" s="50" t="s">
        <v>37</v>
      </c>
      <c r="F21" s="74">
        <v>42046000</v>
      </c>
      <c r="G21" s="133">
        <v>42428400</v>
      </c>
      <c r="H21" s="100">
        <f t="shared" si="0"/>
        <v>382400</v>
      </c>
      <c r="I21" s="90"/>
      <c r="J21" s="90"/>
      <c r="K21" s="90"/>
      <c r="L21" s="30"/>
    </row>
    <row r="22" spans="2:12" ht="24.95" customHeight="1">
      <c r="B22" s="88"/>
      <c r="C22" s="91"/>
      <c r="D22" s="42" t="s">
        <v>38</v>
      </c>
      <c r="E22" s="50" t="s">
        <v>38</v>
      </c>
      <c r="F22" s="74">
        <v>51445000</v>
      </c>
      <c r="G22" s="133">
        <v>52011900</v>
      </c>
      <c r="H22" s="45">
        <f t="shared" si="0"/>
        <v>566900</v>
      </c>
      <c r="I22" s="16"/>
      <c r="J22" s="90"/>
      <c r="K22" s="90"/>
      <c r="L22" s="30"/>
    </row>
    <row r="23" spans="2:12" ht="24.95" customHeight="1">
      <c r="B23" s="88"/>
      <c r="C23" s="97"/>
      <c r="D23" s="98" t="s">
        <v>39</v>
      </c>
      <c r="E23" s="99" t="s">
        <v>39</v>
      </c>
      <c r="F23" s="74">
        <v>600000</v>
      </c>
      <c r="G23" s="133">
        <v>0</v>
      </c>
      <c r="H23" s="45">
        <f t="shared" si="0"/>
        <v>-600000</v>
      </c>
      <c r="I23" s="16"/>
      <c r="J23" s="90"/>
      <c r="K23" s="90"/>
      <c r="L23" s="30"/>
    </row>
    <row r="24" spans="2:12" ht="24.95" customHeight="1">
      <c r="B24" s="88"/>
      <c r="C24" s="199" t="s">
        <v>40</v>
      </c>
      <c r="D24" s="173"/>
      <c r="E24" s="174"/>
      <c r="F24" s="128">
        <v>8950000</v>
      </c>
      <c r="G24" s="128">
        <v>9000000</v>
      </c>
      <c r="H24" s="100">
        <f t="shared" ref="H24" si="1">SUM(H25:H27)</f>
        <v>50000</v>
      </c>
      <c r="I24" s="101"/>
      <c r="J24" s="90"/>
      <c r="K24" s="90"/>
      <c r="L24" s="30"/>
    </row>
    <row r="25" spans="2:12" ht="24.95" customHeight="1">
      <c r="B25" s="88"/>
      <c r="C25" s="71"/>
      <c r="D25" s="42" t="s">
        <v>41</v>
      </c>
      <c r="E25" s="50" t="s">
        <v>41</v>
      </c>
      <c r="F25" s="100">
        <v>8400000</v>
      </c>
      <c r="G25" s="128">
        <v>8400000</v>
      </c>
      <c r="H25" s="102">
        <f>G25-F25</f>
        <v>0</v>
      </c>
      <c r="I25" s="6" t="s">
        <v>75</v>
      </c>
      <c r="J25" s="94"/>
      <c r="K25" s="90"/>
      <c r="L25" s="30"/>
    </row>
    <row r="26" spans="2:12" ht="24.95" customHeight="1">
      <c r="B26" s="88"/>
      <c r="C26" s="91"/>
      <c r="D26" s="42" t="s">
        <v>127</v>
      </c>
      <c r="E26" s="50" t="s">
        <v>127</v>
      </c>
      <c r="F26" s="100"/>
      <c r="G26" s="128">
        <v>0</v>
      </c>
      <c r="H26" s="102"/>
      <c r="I26" s="6"/>
      <c r="J26" s="94"/>
      <c r="K26" s="90"/>
      <c r="L26" s="30"/>
    </row>
    <row r="27" spans="2:12" ht="34.5">
      <c r="B27" s="88"/>
      <c r="C27" s="97"/>
      <c r="D27" s="42" t="s">
        <v>42</v>
      </c>
      <c r="E27" s="50" t="s">
        <v>42</v>
      </c>
      <c r="F27" s="100">
        <v>550000</v>
      </c>
      <c r="G27" s="128">
        <v>600000</v>
      </c>
      <c r="H27" s="102">
        <f>G27-F27</f>
        <v>50000</v>
      </c>
      <c r="I27" s="6" t="s">
        <v>158</v>
      </c>
      <c r="J27" s="94"/>
      <c r="K27" s="90"/>
      <c r="L27" s="30"/>
    </row>
    <row r="28" spans="2:12" ht="24.95" customHeight="1">
      <c r="B28" s="88"/>
      <c r="C28" s="199" t="s">
        <v>43</v>
      </c>
      <c r="D28" s="173"/>
      <c r="E28" s="174"/>
      <c r="F28" s="100">
        <v>35382000</v>
      </c>
      <c r="G28" s="128">
        <v>31996500</v>
      </c>
      <c r="H28" s="100">
        <f>SUM(H29:H37)</f>
        <v>-3385500</v>
      </c>
      <c r="I28" s="16"/>
      <c r="J28" s="90"/>
      <c r="K28" s="90"/>
      <c r="L28" s="30"/>
    </row>
    <row r="29" spans="2:12" ht="24.95" customHeight="1">
      <c r="B29" s="88"/>
      <c r="C29" s="71"/>
      <c r="D29" s="98" t="s">
        <v>44</v>
      </c>
      <c r="E29" s="99" t="s">
        <v>44</v>
      </c>
      <c r="F29" s="45">
        <v>4586000</v>
      </c>
      <c r="G29" s="26">
        <v>3762000</v>
      </c>
      <c r="H29" s="102">
        <f t="shared" ref="H29:H38" si="2">G29-F29</f>
        <v>-824000</v>
      </c>
      <c r="I29" s="7"/>
      <c r="J29" s="103"/>
      <c r="K29" s="36"/>
      <c r="L29" s="64"/>
    </row>
    <row r="30" spans="2:12" ht="24.95" customHeight="1">
      <c r="B30" s="88"/>
      <c r="C30" s="91"/>
      <c r="D30" s="104" t="s">
        <v>114</v>
      </c>
      <c r="E30" s="47" t="s">
        <v>45</v>
      </c>
      <c r="F30" s="45">
        <v>14870000</v>
      </c>
      <c r="G30" s="26">
        <v>15840000</v>
      </c>
      <c r="H30" s="102">
        <f t="shared" si="2"/>
        <v>970000</v>
      </c>
      <c r="I30" s="6" t="s">
        <v>105</v>
      </c>
      <c r="J30" s="103"/>
      <c r="K30" s="36"/>
      <c r="L30" s="64"/>
    </row>
    <row r="31" spans="2:12" ht="24.95" customHeight="1">
      <c r="B31" s="88"/>
      <c r="C31" s="91"/>
      <c r="D31" s="105"/>
      <c r="E31" s="47" t="s">
        <v>76</v>
      </c>
      <c r="F31" s="45">
        <v>1000000</v>
      </c>
      <c r="G31" s="26">
        <v>1600000</v>
      </c>
      <c r="H31" s="102">
        <f t="shared" si="2"/>
        <v>600000</v>
      </c>
      <c r="I31" s="6" t="s">
        <v>78</v>
      </c>
      <c r="J31" s="103"/>
      <c r="K31" s="36"/>
      <c r="L31" s="64"/>
    </row>
    <row r="32" spans="2:12" ht="24.95" customHeight="1">
      <c r="B32" s="88"/>
      <c r="C32" s="91"/>
      <c r="D32" s="42" t="s">
        <v>128</v>
      </c>
      <c r="E32" s="47" t="s">
        <v>46</v>
      </c>
      <c r="F32" s="26">
        <v>2900500</v>
      </c>
      <c r="G32" s="26">
        <v>3030500</v>
      </c>
      <c r="H32" s="102">
        <f t="shared" si="2"/>
        <v>130000</v>
      </c>
      <c r="I32" s="6" t="s">
        <v>106</v>
      </c>
      <c r="J32" s="103"/>
      <c r="K32" s="36"/>
      <c r="L32" s="64"/>
    </row>
    <row r="33" spans="2:12" ht="24.95" customHeight="1">
      <c r="B33" s="88"/>
      <c r="C33" s="91"/>
      <c r="D33" s="42" t="s">
        <v>47</v>
      </c>
      <c r="E33" s="47" t="s">
        <v>47</v>
      </c>
      <c r="F33" s="45"/>
      <c r="G33" s="26">
        <v>0</v>
      </c>
      <c r="H33" s="102">
        <f t="shared" si="2"/>
        <v>0</v>
      </c>
      <c r="I33" s="6"/>
      <c r="J33" s="35"/>
      <c r="K33" s="36"/>
      <c r="L33" s="64"/>
    </row>
    <row r="34" spans="2:12" ht="24.95" customHeight="1">
      <c r="B34" s="88"/>
      <c r="C34" s="91"/>
      <c r="D34" s="42" t="s">
        <v>48</v>
      </c>
      <c r="E34" s="47" t="s">
        <v>48</v>
      </c>
      <c r="F34" s="45">
        <v>2060000</v>
      </c>
      <c r="G34" s="26">
        <v>1940000</v>
      </c>
      <c r="H34" s="102">
        <f t="shared" si="2"/>
        <v>-120000</v>
      </c>
      <c r="I34" s="106" t="s">
        <v>107</v>
      </c>
      <c r="J34" s="103"/>
      <c r="K34" s="36"/>
      <c r="L34" s="64"/>
    </row>
    <row r="35" spans="2:12" ht="24.95" customHeight="1">
      <c r="B35" s="88"/>
      <c r="C35" s="91"/>
      <c r="D35" s="107" t="s">
        <v>49</v>
      </c>
      <c r="E35" s="99" t="s">
        <v>49</v>
      </c>
      <c r="F35" s="45">
        <v>8315500</v>
      </c>
      <c r="G35" s="26">
        <v>5824000</v>
      </c>
      <c r="H35" s="102">
        <f t="shared" si="2"/>
        <v>-2491500</v>
      </c>
      <c r="I35" s="8" t="s">
        <v>108</v>
      </c>
      <c r="J35" s="35"/>
      <c r="K35" s="36"/>
      <c r="L35" s="64"/>
    </row>
    <row r="36" spans="2:12" ht="24.95" customHeight="1">
      <c r="B36" s="88"/>
      <c r="C36" s="91"/>
      <c r="D36" s="108"/>
      <c r="E36" s="99" t="s">
        <v>77</v>
      </c>
      <c r="F36" s="45">
        <v>50000</v>
      </c>
      <c r="G36" s="26">
        <v>0</v>
      </c>
      <c r="H36" s="102">
        <f t="shared" si="2"/>
        <v>-50000</v>
      </c>
      <c r="I36" s="6" t="s">
        <v>79</v>
      </c>
      <c r="J36" s="103"/>
      <c r="K36" s="36"/>
      <c r="L36" s="64"/>
    </row>
    <row r="37" spans="2:12" ht="24.95" customHeight="1">
      <c r="B37" s="109"/>
      <c r="C37" s="97"/>
      <c r="D37" s="110"/>
      <c r="E37" s="47" t="s">
        <v>50</v>
      </c>
      <c r="F37" s="45">
        <v>1600000</v>
      </c>
      <c r="G37" s="26">
        <v>0</v>
      </c>
      <c r="H37" s="102">
        <f t="shared" si="2"/>
        <v>-1600000</v>
      </c>
      <c r="I37" s="106" t="s">
        <v>159</v>
      </c>
      <c r="J37" s="103"/>
      <c r="K37" s="36"/>
      <c r="L37" s="64"/>
    </row>
    <row r="38" spans="2:12" ht="24.95" customHeight="1">
      <c r="B38" s="166" t="s">
        <v>51</v>
      </c>
      <c r="C38" s="173"/>
      <c r="D38" s="173"/>
      <c r="E38" s="174"/>
      <c r="F38" s="45">
        <v>1850000</v>
      </c>
      <c r="G38" s="26">
        <v>2870000</v>
      </c>
      <c r="H38" s="100">
        <f t="shared" si="2"/>
        <v>1020000</v>
      </c>
      <c r="I38" s="34"/>
      <c r="J38" s="36"/>
      <c r="K38" s="36"/>
      <c r="L38" s="64"/>
    </row>
    <row r="39" spans="2:12" ht="24.95" customHeight="1">
      <c r="B39" s="86"/>
      <c r="C39" s="199" t="s">
        <v>52</v>
      </c>
      <c r="D39" s="173"/>
      <c r="E39" s="174"/>
      <c r="F39" s="45">
        <v>1850000</v>
      </c>
      <c r="G39" s="45">
        <v>2870000</v>
      </c>
      <c r="H39" s="45">
        <f t="shared" ref="H39" si="3">SUM(H40:H43)</f>
        <v>1020000</v>
      </c>
      <c r="I39" s="34"/>
      <c r="J39" s="36"/>
      <c r="K39" s="36"/>
      <c r="L39" s="64"/>
    </row>
    <row r="40" spans="2:12" ht="24.95" customHeight="1">
      <c r="B40" s="88"/>
      <c r="C40" s="71"/>
      <c r="D40" s="104" t="s">
        <v>52</v>
      </c>
      <c r="E40" s="47" t="s">
        <v>52</v>
      </c>
      <c r="F40" s="26">
        <v>0</v>
      </c>
      <c r="G40" s="26"/>
      <c r="H40" s="100">
        <f t="shared" ref="H40:H47" si="4">G40-F40</f>
        <v>0</v>
      </c>
      <c r="I40" s="34"/>
      <c r="J40" s="36"/>
      <c r="K40" s="36"/>
      <c r="L40" s="64"/>
    </row>
    <row r="41" spans="2:12" ht="24.95" customHeight="1">
      <c r="B41" s="88"/>
      <c r="C41" s="91"/>
      <c r="D41" s="105"/>
      <c r="E41" s="47" t="s">
        <v>80</v>
      </c>
      <c r="F41" s="45">
        <v>1550000</v>
      </c>
      <c r="G41" s="26">
        <v>2250000</v>
      </c>
      <c r="H41" s="100">
        <f t="shared" si="4"/>
        <v>700000</v>
      </c>
      <c r="I41" s="111" t="s">
        <v>80</v>
      </c>
      <c r="J41" s="36"/>
      <c r="K41" s="36"/>
      <c r="L41" s="64"/>
    </row>
    <row r="42" spans="2:12" ht="24.95" customHeight="1">
      <c r="B42" s="88"/>
      <c r="C42" s="91"/>
      <c r="D42" s="42" t="s">
        <v>53</v>
      </c>
      <c r="E42" s="47" t="s">
        <v>53</v>
      </c>
      <c r="F42" s="45">
        <v>300000</v>
      </c>
      <c r="G42" s="26">
        <v>620000</v>
      </c>
      <c r="H42" s="100">
        <f t="shared" si="4"/>
        <v>320000</v>
      </c>
      <c r="I42" s="36" t="s">
        <v>104</v>
      </c>
      <c r="J42" s="36"/>
      <c r="K42" s="36"/>
      <c r="L42" s="64"/>
    </row>
    <row r="43" spans="2:12" ht="24.95" customHeight="1">
      <c r="B43" s="109"/>
      <c r="C43" s="97"/>
      <c r="D43" s="98" t="s">
        <v>54</v>
      </c>
      <c r="E43" s="99" t="s">
        <v>54</v>
      </c>
      <c r="F43" s="26">
        <v>0</v>
      </c>
      <c r="G43" s="26"/>
      <c r="H43" s="100">
        <f t="shared" si="4"/>
        <v>0</v>
      </c>
      <c r="I43" s="36"/>
      <c r="J43" s="36"/>
      <c r="K43" s="36"/>
      <c r="L43" s="64"/>
    </row>
    <row r="44" spans="2:12" ht="24.95" customHeight="1">
      <c r="B44" s="166" t="s">
        <v>55</v>
      </c>
      <c r="C44" s="173"/>
      <c r="D44" s="173"/>
      <c r="E44" s="174"/>
      <c r="F44" s="45">
        <v>260823473</v>
      </c>
      <c r="G44" s="26">
        <v>295529430</v>
      </c>
      <c r="H44" s="100">
        <f t="shared" si="4"/>
        <v>34705957</v>
      </c>
      <c r="I44" s="34"/>
      <c r="J44" s="36"/>
      <c r="K44" s="36"/>
      <c r="L44" s="64"/>
    </row>
    <row r="45" spans="2:12" ht="24.95" customHeight="1">
      <c r="B45" s="86"/>
      <c r="C45" s="199" t="s">
        <v>55</v>
      </c>
      <c r="D45" s="173"/>
      <c r="E45" s="174"/>
      <c r="F45" s="45">
        <v>260823473</v>
      </c>
      <c r="G45" s="26">
        <v>295529430</v>
      </c>
      <c r="H45" s="45">
        <f t="shared" si="4"/>
        <v>34705957</v>
      </c>
      <c r="I45" s="34"/>
      <c r="J45" s="36"/>
      <c r="K45" s="36"/>
      <c r="L45" s="64"/>
    </row>
    <row r="46" spans="2:12" ht="24.95" customHeight="1">
      <c r="B46" s="88"/>
      <c r="C46" s="107"/>
      <c r="D46" s="199" t="s">
        <v>55</v>
      </c>
      <c r="E46" s="174"/>
      <c r="F46" s="112">
        <v>15901165</v>
      </c>
      <c r="G46" s="112">
        <v>18541490</v>
      </c>
      <c r="H46" s="113">
        <f t="shared" si="4"/>
        <v>2640325</v>
      </c>
      <c r="I46" s="114"/>
      <c r="J46" s="36"/>
      <c r="K46" s="36"/>
      <c r="L46" s="64"/>
    </row>
    <row r="47" spans="2:12" ht="51.75">
      <c r="B47" s="88"/>
      <c r="C47" s="91"/>
      <c r="D47" s="98" t="s">
        <v>55</v>
      </c>
      <c r="E47" s="99" t="s">
        <v>112</v>
      </c>
      <c r="F47" s="74">
        <v>2401165</v>
      </c>
      <c r="G47" s="74">
        <v>3041490</v>
      </c>
      <c r="H47" s="62">
        <f t="shared" si="4"/>
        <v>640325</v>
      </c>
      <c r="I47" s="6" t="s">
        <v>160</v>
      </c>
      <c r="J47" s="103"/>
      <c r="K47" s="36"/>
      <c r="L47" s="64"/>
    </row>
    <row r="48" spans="2:12" ht="17.25">
      <c r="B48" s="88"/>
      <c r="C48" s="91"/>
      <c r="D48" s="98" t="s">
        <v>55</v>
      </c>
      <c r="E48" s="99" t="s">
        <v>95</v>
      </c>
      <c r="F48" s="74">
        <v>10000000</v>
      </c>
      <c r="G48" s="74">
        <v>12000000</v>
      </c>
      <c r="H48" s="62">
        <f t="shared" ref="H48:H51" si="5">G48-F48</f>
        <v>2000000</v>
      </c>
      <c r="I48" s="115" t="s">
        <v>161</v>
      </c>
      <c r="J48" s="103"/>
      <c r="K48" s="36"/>
      <c r="L48" s="64"/>
    </row>
    <row r="49" spans="2:13" ht="24.95" customHeight="1">
      <c r="B49" s="88"/>
      <c r="C49" s="91"/>
      <c r="D49" s="98" t="s">
        <v>94</v>
      </c>
      <c r="E49" s="99" t="s">
        <v>94</v>
      </c>
      <c r="F49" s="74">
        <v>3500000</v>
      </c>
      <c r="G49" s="74">
        <v>3500000</v>
      </c>
      <c r="H49" s="62">
        <f t="shared" si="5"/>
        <v>0</v>
      </c>
      <c r="I49" s="7" t="s">
        <v>162</v>
      </c>
      <c r="J49" s="103"/>
      <c r="K49" s="36"/>
      <c r="L49" s="64"/>
    </row>
    <row r="50" spans="2:13" ht="24.95" customHeight="1">
      <c r="B50" s="88"/>
      <c r="C50" s="91"/>
      <c r="D50" s="199" t="s">
        <v>64</v>
      </c>
      <c r="E50" s="174"/>
      <c r="F50" s="74">
        <v>12000108</v>
      </c>
      <c r="G50" s="74">
        <v>11989440</v>
      </c>
      <c r="H50" s="102">
        <f>G50-F50</f>
        <v>-10668</v>
      </c>
      <c r="I50" s="116"/>
      <c r="J50" s="103"/>
      <c r="K50" s="36"/>
      <c r="L50" s="64"/>
    </row>
    <row r="51" spans="2:13" ht="34.5">
      <c r="B51" s="88"/>
      <c r="C51" s="91"/>
      <c r="D51" s="71"/>
      <c r="E51" s="99" t="s">
        <v>96</v>
      </c>
      <c r="F51" s="74">
        <v>5000000</v>
      </c>
      <c r="G51" s="74">
        <v>5000000</v>
      </c>
      <c r="H51" s="102">
        <f t="shared" si="5"/>
        <v>0</v>
      </c>
      <c r="I51" s="152" t="s">
        <v>163</v>
      </c>
      <c r="J51" s="103"/>
      <c r="K51" s="36"/>
      <c r="L51" s="64"/>
    </row>
    <row r="52" spans="2:13" ht="34.5">
      <c r="B52" s="88"/>
      <c r="C52" s="91"/>
      <c r="D52" s="97"/>
      <c r="E52" s="99" t="s">
        <v>113</v>
      </c>
      <c r="F52" s="45">
        <v>7000108</v>
      </c>
      <c r="G52" s="74">
        <v>6989440</v>
      </c>
      <c r="H52" s="102">
        <f t="shared" ref="H52:H59" si="6">G52-F52</f>
        <v>-10668</v>
      </c>
      <c r="I52" s="152" t="s">
        <v>164</v>
      </c>
      <c r="J52" s="103"/>
      <c r="K52" s="36"/>
      <c r="L52" s="64"/>
      <c r="M52" s="11"/>
    </row>
    <row r="53" spans="2:13" ht="24.95" customHeight="1">
      <c r="B53" s="88"/>
      <c r="C53" s="108"/>
      <c r="D53" s="199" t="s">
        <v>97</v>
      </c>
      <c r="E53" s="174"/>
      <c r="F53" s="26">
        <v>36000000</v>
      </c>
      <c r="G53" s="26">
        <v>36000000</v>
      </c>
      <c r="H53" s="100">
        <f t="shared" si="6"/>
        <v>0</v>
      </c>
      <c r="I53" s="101"/>
      <c r="J53" s="36"/>
      <c r="K53" s="36"/>
      <c r="L53" s="64"/>
    </row>
    <row r="54" spans="2:13" ht="24.95" customHeight="1">
      <c r="B54" s="88"/>
      <c r="C54" s="91"/>
      <c r="D54" s="107"/>
      <c r="E54" s="99" t="s">
        <v>56</v>
      </c>
      <c r="F54" s="26">
        <v>12000000</v>
      </c>
      <c r="G54" s="26">
        <v>12000000</v>
      </c>
      <c r="H54" s="102">
        <f t="shared" si="6"/>
        <v>0</v>
      </c>
      <c r="I54" s="9" t="s">
        <v>81</v>
      </c>
      <c r="J54" s="103"/>
      <c r="K54" s="36"/>
      <c r="L54" s="64"/>
    </row>
    <row r="55" spans="2:13" ht="24.95" customHeight="1">
      <c r="B55" s="88"/>
      <c r="C55" s="91"/>
      <c r="D55" s="108"/>
      <c r="E55" s="99" t="s">
        <v>57</v>
      </c>
      <c r="F55" s="26">
        <v>6000000</v>
      </c>
      <c r="G55" s="26">
        <v>6000000</v>
      </c>
      <c r="H55" s="102">
        <f t="shared" si="6"/>
        <v>0</v>
      </c>
      <c r="I55" s="10" t="s">
        <v>82</v>
      </c>
      <c r="J55" s="103"/>
      <c r="K55" s="36"/>
      <c r="L55" s="64"/>
    </row>
    <row r="56" spans="2:13" ht="24.95" customHeight="1">
      <c r="B56" s="88"/>
      <c r="C56" s="91"/>
      <c r="D56" s="110"/>
      <c r="E56" s="99" t="s">
        <v>58</v>
      </c>
      <c r="F56" s="26">
        <v>18000000</v>
      </c>
      <c r="G56" s="26">
        <v>18000000</v>
      </c>
      <c r="H56" s="102">
        <f t="shared" si="6"/>
        <v>0</v>
      </c>
      <c r="I56" s="10" t="s">
        <v>83</v>
      </c>
      <c r="J56" s="103"/>
      <c r="K56" s="36"/>
      <c r="L56" s="64"/>
    </row>
    <row r="57" spans="2:13" ht="24.95" customHeight="1">
      <c r="B57" s="88"/>
      <c r="C57" s="108"/>
      <c r="D57" s="199" t="s">
        <v>98</v>
      </c>
      <c r="E57" s="174"/>
      <c r="F57" s="26">
        <v>1000000</v>
      </c>
      <c r="G57" s="26">
        <v>1000000</v>
      </c>
      <c r="H57" s="102">
        <f t="shared" si="6"/>
        <v>0</v>
      </c>
      <c r="I57" s="14"/>
      <c r="J57" s="103"/>
      <c r="K57" s="36"/>
      <c r="L57" s="64"/>
    </row>
    <row r="58" spans="2:13" ht="24.95" customHeight="1">
      <c r="B58" s="88"/>
      <c r="C58" s="91"/>
      <c r="D58" s="117"/>
      <c r="E58" s="99" t="s">
        <v>99</v>
      </c>
      <c r="F58" s="26">
        <v>1000000</v>
      </c>
      <c r="G58" s="26">
        <v>1000000</v>
      </c>
      <c r="H58" s="102">
        <f t="shared" si="6"/>
        <v>0</v>
      </c>
      <c r="I58" s="14" t="s">
        <v>100</v>
      </c>
      <c r="J58" s="103"/>
      <c r="K58" s="36"/>
      <c r="L58" s="64"/>
    </row>
    <row r="59" spans="2:13" ht="24.95" customHeight="1">
      <c r="B59" s="88"/>
      <c r="C59" s="108"/>
      <c r="D59" s="199" t="s">
        <v>84</v>
      </c>
      <c r="E59" s="174"/>
      <c r="F59" s="26">
        <v>137000000</v>
      </c>
      <c r="G59" s="26">
        <v>138090000</v>
      </c>
      <c r="H59" s="102">
        <f t="shared" si="6"/>
        <v>1090000</v>
      </c>
      <c r="I59" s="118"/>
      <c r="J59" s="103"/>
      <c r="K59" s="36"/>
      <c r="L59" s="64"/>
    </row>
    <row r="60" spans="2:13" ht="31.5" customHeight="1">
      <c r="B60" s="88"/>
      <c r="C60" s="91"/>
      <c r="D60" s="107"/>
      <c r="E60" s="99" t="s">
        <v>85</v>
      </c>
      <c r="F60" s="6">
        <v>7500000</v>
      </c>
      <c r="G60" s="6">
        <v>8590000</v>
      </c>
      <c r="H60" s="102">
        <f t="shared" ref="H60:H62" si="7">G60-F60</f>
        <v>1090000</v>
      </c>
      <c r="I60" s="122" t="s">
        <v>155</v>
      </c>
      <c r="J60" s="103"/>
      <c r="K60" s="36"/>
      <c r="L60" s="64"/>
    </row>
    <row r="61" spans="2:13" ht="27" customHeight="1">
      <c r="B61" s="88"/>
      <c r="C61" s="91"/>
      <c r="D61" s="108"/>
      <c r="E61" s="99" t="s">
        <v>86</v>
      </c>
      <c r="F61" s="6">
        <v>3000000</v>
      </c>
      <c r="G61" s="6">
        <v>3000000</v>
      </c>
      <c r="H61" s="102">
        <f t="shared" si="7"/>
        <v>0</v>
      </c>
      <c r="I61" s="10" t="s">
        <v>102</v>
      </c>
      <c r="J61" s="103"/>
      <c r="K61" s="36"/>
      <c r="L61" s="64"/>
    </row>
    <row r="62" spans="2:13" ht="51.75">
      <c r="B62" s="88"/>
      <c r="C62" s="91"/>
      <c r="D62" s="119"/>
      <c r="E62" s="120" t="s">
        <v>101</v>
      </c>
      <c r="F62" s="6">
        <v>126500000</v>
      </c>
      <c r="G62" s="6">
        <v>126500000</v>
      </c>
      <c r="H62" s="93">
        <f t="shared" si="7"/>
        <v>0</v>
      </c>
      <c r="I62" s="15" t="s">
        <v>109</v>
      </c>
      <c r="J62" s="103"/>
      <c r="K62" s="36"/>
      <c r="L62" s="64"/>
    </row>
    <row r="63" spans="2:13" ht="24.95" customHeight="1">
      <c r="B63" s="88"/>
      <c r="C63" s="108"/>
      <c r="D63" s="199" t="s">
        <v>87</v>
      </c>
      <c r="E63" s="202"/>
      <c r="F63" s="121">
        <v>1000000</v>
      </c>
      <c r="G63" s="6">
        <v>2000000</v>
      </c>
      <c r="H63" s="93">
        <f>G63-F63</f>
        <v>1000000</v>
      </c>
      <c r="I63" s="122"/>
      <c r="J63" s="103"/>
      <c r="K63" s="36"/>
      <c r="L63" s="64"/>
    </row>
    <row r="64" spans="2:13" ht="24.95" customHeight="1">
      <c r="B64" s="88"/>
      <c r="C64" s="91"/>
      <c r="D64" s="108"/>
      <c r="E64" s="99" t="s">
        <v>88</v>
      </c>
      <c r="F64" s="121">
        <v>1000000</v>
      </c>
      <c r="G64" s="6">
        <v>2000000</v>
      </c>
      <c r="H64" s="93">
        <f t="shared" ref="H64:H65" si="8">G64-F64</f>
        <v>1000000</v>
      </c>
      <c r="I64" s="123" t="s">
        <v>103</v>
      </c>
      <c r="J64" s="103"/>
      <c r="K64" s="36"/>
      <c r="L64" s="64"/>
    </row>
    <row r="65" spans="2:13" ht="24.95" customHeight="1">
      <c r="B65" s="88"/>
      <c r="C65" s="91"/>
      <c r="D65" s="108"/>
      <c r="E65" s="71" t="s">
        <v>89</v>
      </c>
      <c r="F65" s="6">
        <v>0</v>
      </c>
      <c r="G65" s="6"/>
      <c r="H65" s="93">
        <f t="shared" si="8"/>
        <v>0</v>
      </c>
      <c r="I65" s="124"/>
      <c r="J65" s="103"/>
      <c r="K65" s="36"/>
      <c r="L65" s="64"/>
    </row>
    <row r="66" spans="2:13" ht="24.95" customHeight="1">
      <c r="B66" s="88"/>
      <c r="C66" s="108"/>
      <c r="D66" s="199" t="s">
        <v>115</v>
      </c>
      <c r="E66" s="202"/>
      <c r="F66" s="6">
        <v>16800000</v>
      </c>
      <c r="G66" s="6">
        <v>19729500</v>
      </c>
      <c r="H66" s="93">
        <f>G66-F66</f>
        <v>2929500</v>
      </c>
      <c r="I66" s="123"/>
      <c r="J66" s="103"/>
      <c r="K66" s="36"/>
      <c r="L66" s="64"/>
    </row>
    <row r="67" spans="2:13" ht="24.95" customHeight="1">
      <c r="B67" s="88"/>
      <c r="C67" s="108"/>
      <c r="D67" s="134"/>
      <c r="E67" s="146" t="s">
        <v>152</v>
      </c>
      <c r="F67" s="6"/>
      <c r="G67" s="6">
        <v>2929500</v>
      </c>
      <c r="H67" s="93"/>
      <c r="I67" s="123"/>
      <c r="J67" s="103"/>
      <c r="K67" s="36"/>
      <c r="L67" s="64"/>
    </row>
    <row r="68" spans="2:13" ht="24.95" customHeight="1">
      <c r="B68" s="88"/>
      <c r="C68" s="91"/>
      <c r="D68" s="108"/>
      <c r="E68" s="97" t="s">
        <v>90</v>
      </c>
      <c r="F68" s="6">
        <v>16800000</v>
      </c>
      <c r="G68" s="6">
        <v>16800000</v>
      </c>
      <c r="H68" s="93">
        <f>G68-F68</f>
        <v>0</v>
      </c>
      <c r="I68" s="123" t="s">
        <v>65</v>
      </c>
      <c r="J68" s="103"/>
      <c r="K68" s="36"/>
      <c r="L68" s="64"/>
    </row>
    <row r="69" spans="2:13" ht="24.95" customHeight="1">
      <c r="B69" s="88"/>
      <c r="C69" s="108"/>
      <c r="D69" s="199" t="s">
        <v>91</v>
      </c>
      <c r="E69" s="202"/>
      <c r="F69" s="6">
        <v>41122200</v>
      </c>
      <c r="G69" s="6">
        <v>68179000</v>
      </c>
      <c r="H69" s="93">
        <f>G69-F69</f>
        <v>27056800</v>
      </c>
      <c r="I69" s="123"/>
      <c r="J69" s="103"/>
      <c r="K69" s="36"/>
      <c r="L69" s="64"/>
    </row>
    <row r="70" spans="2:13" ht="51.75" customHeight="1">
      <c r="B70" s="88"/>
      <c r="C70" s="91"/>
      <c r="D70" s="91"/>
      <c r="E70" s="99" t="s">
        <v>43</v>
      </c>
      <c r="F70" s="6">
        <v>26722200</v>
      </c>
      <c r="G70" s="6">
        <v>38362000</v>
      </c>
      <c r="H70" s="93">
        <f>G70-F70</f>
        <v>11639800</v>
      </c>
      <c r="I70" s="123" t="s">
        <v>111</v>
      </c>
      <c r="J70" s="103"/>
      <c r="K70" s="36"/>
      <c r="L70" s="64"/>
      <c r="M70" s="155"/>
    </row>
    <row r="71" spans="2:13" ht="51.75">
      <c r="B71" s="88"/>
      <c r="C71" s="91"/>
      <c r="D71" s="91"/>
      <c r="E71" s="71" t="s">
        <v>55</v>
      </c>
      <c r="F71" s="148">
        <v>14400000</v>
      </c>
      <c r="G71" s="148">
        <v>29817000</v>
      </c>
      <c r="H71" s="131">
        <f>G71-F71</f>
        <v>15417000</v>
      </c>
      <c r="I71" s="116" t="s">
        <v>110</v>
      </c>
      <c r="J71" s="103"/>
      <c r="K71" s="36"/>
      <c r="L71" s="64"/>
    </row>
    <row r="72" spans="2:13" ht="24.95" customHeight="1">
      <c r="B72" s="166" t="s">
        <v>134</v>
      </c>
      <c r="C72" s="173"/>
      <c r="D72" s="173"/>
      <c r="E72" s="174"/>
      <c r="F72" s="74">
        <v>0</v>
      </c>
      <c r="G72" s="74">
        <v>0</v>
      </c>
      <c r="H72" s="45">
        <f t="shared" ref="H72:H81" si="9">G72-F72</f>
        <v>0</v>
      </c>
      <c r="I72" s="74"/>
      <c r="J72" s="103"/>
      <c r="K72" s="36"/>
      <c r="L72" s="64"/>
    </row>
    <row r="73" spans="2:13" ht="24.95" customHeight="1">
      <c r="B73" s="149"/>
      <c r="C73" s="199" t="s">
        <v>134</v>
      </c>
      <c r="D73" s="173"/>
      <c r="E73" s="174"/>
      <c r="F73" s="74">
        <v>0</v>
      </c>
      <c r="G73" s="74">
        <v>0</v>
      </c>
      <c r="H73" s="45">
        <f t="shared" si="9"/>
        <v>0</v>
      </c>
      <c r="I73" s="74"/>
      <c r="J73" s="103"/>
      <c r="K73" s="36"/>
      <c r="L73" s="64"/>
    </row>
    <row r="74" spans="2:13" ht="24.95" customHeight="1">
      <c r="B74" s="150"/>
      <c r="C74" s="99"/>
      <c r="D74" s="98" t="s">
        <v>135</v>
      </c>
      <c r="E74" s="99" t="s">
        <v>136</v>
      </c>
      <c r="F74" s="74"/>
      <c r="G74" s="74"/>
      <c r="H74" s="45">
        <f t="shared" si="9"/>
        <v>0</v>
      </c>
      <c r="I74" s="74"/>
      <c r="J74" s="103"/>
      <c r="K74" s="36"/>
      <c r="L74" s="64"/>
    </row>
    <row r="75" spans="2:13" ht="24.95" customHeight="1">
      <c r="B75" s="166" t="s">
        <v>137</v>
      </c>
      <c r="C75" s="173"/>
      <c r="D75" s="173"/>
      <c r="E75" s="174"/>
      <c r="F75" s="74">
        <v>0</v>
      </c>
      <c r="G75" s="74">
        <v>0</v>
      </c>
      <c r="H75" s="45">
        <f t="shared" si="9"/>
        <v>0</v>
      </c>
      <c r="I75" s="74"/>
      <c r="J75" s="103"/>
      <c r="K75" s="36"/>
      <c r="L75" s="64"/>
    </row>
    <row r="76" spans="2:13" ht="24.95" customHeight="1">
      <c r="B76" s="149"/>
      <c r="C76" s="199" t="s">
        <v>137</v>
      </c>
      <c r="D76" s="173"/>
      <c r="E76" s="174"/>
      <c r="F76" s="74">
        <v>0</v>
      </c>
      <c r="G76" s="74">
        <v>0</v>
      </c>
      <c r="H76" s="45">
        <f t="shared" si="9"/>
        <v>0</v>
      </c>
      <c r="I76" s="74"/>
      <c r="J76" s="103"/>
      <c r="K76" s="36"/>
      <c r="L76" s="64"/>
    </row>
    <row r="77" spans="2:13" ht="24.95" customHeight="1">
      <c r="B77" s="150"/>
      <c r="C77" s="47"/>
      <c r="D77" s="42" t="s">
        <v>137</v>
      </c>
      <c r="E77" s="47" t="s">
        <v>137</v>
      </c>
      <c r="F77" s="74"/>
      <c r="G77" s="74"/>
      <c r="H77" s="45">
        <f t="shared" si="9"/>
        <v>0</v>
      </c>
      <c r="I77" s="74"/>
      <c r="J77" s="103"/>
      <c r="K77" s="36"/>
      <c r="L77" s="64"/>
    </row>
    <row r="78" spans="2:13" ht="24.95" customHeight="1">
      <c r="B78" s="166" t="s">
        <v>130</v>
      </c>
      <c r="C78" s="173"/>
      <c r="D78" s="173"/>
      <c r="E78" s="174"/>
      <c r="F78" s="74">
        <v>0</v>
      </c>
      <c r="G78" s="74">
        <v>0</v>
      </c>
      <c r="H78" s="45">
        <f t="shared" si="9"/>
        <v>0</v>
      </c>
      <c r="I78" s="74"/>
      <c r="J78" s="103"/>
      <c r="K78" s="36"/>
      <c r="L78" s="64"/>
    </row>
    <row r="79" spans="2:13" ht="24.95" customHeight="1">
      <c r="B79" s="86"/>
      <c r="C79" s="199" t="s">
        <v>131</v>
      </c>
      <c r="D79" s="173"/>
      <c r="E79" s="174"/>
      <c r="F79" s="74">
        <v>0</v>
      </c>
      <c r="G79" s="74">
        <v>0</v>
      </c>
      <c r="H79" s="45">
        <f t="shared" si="9"/>
        <v>0</v>
      </c>
      <c r="I79" s="74"/>
      <c r="J79" s="103"/>
      <c r="K79" s="36"/>
      <c r="L79" s="64"/>
    </row>
    <row r="80" spans="2:13" ht="24.95" customHeight="1">
      <c r="B80" s="88"/>
      <c r="C80" s="71"/>
      <c r="D80" s="98" t="s">
        <v>132</v>
      </c>
      <c r="E80" s="99" t="s">
        <v>132</v>
      </c>
      <c r="F80" s="74"/>
      <c r="G80" s="74"/>
      <c r="H80" s="45">
        <f t="shared" si="9"/>
        <v>0</v>
      </c>
      <c r="I80" s="74"/>
      <c r="J80" s="103"/>
      <c r="K80" s="36"/>
      <c r="L80" s="64"/>
    </row>
    <row r="81" spans="2:12" ht="24.95" customHeight="1">
      <c r="B81" s="109"/>
      <c r="C81" s="97"/>
      <c r="D81" s="98" t="s">
        <v>133</v>
      </c>
      <c r="E81" s="99" t="s">
        <v>133</v>
      </c>
      <c r="F81" s="74"/>
      <c r="G81" s="74"/>
      <c r="H81" s="45">
        <f t="shared" si="9"/>
        <v>0</v>
      </c>
      <c r="I81" s="74"/>
      <c r="J81" s="103"/>
      <c r="K81" s="36"/>
      <c r="L81" s="64"/>
    </row>
    <row r="82" spans="2:12" ht="24.95" customHeight="1">
      <c r="B82" s="201" t="s">
        <v>59</v>
      </c>
      <c r="C82" s="167"/>
      <c r="D82" s="167"/>
      <c r="E82" s="168"/>
      <c r="F82" s="128">
        <v>0</v>
      </c>
      <c r="G82" s="128">
        <v>0</v>
      </c>
      <c r="H82" s="45">
        <f>G82-F82</f>
        <v>0</v>
      </c>
      <c r="I82" s="16"/>
      <c r="J82" s="36"/>
      <c r="K82" s="36"/>
      <c r="L82" s="64"/>
    </row>
    <row r="83" spans="2:12" ht="24.95" customHeight="1">
      <c r="B83" s="86"/>
      <c r="C83" s="199" t="s">
        <v>59</v>
      </c>
      <c r="D83" s="173"/>
      <c r="E83" s="174"/>
      <c r="F83" s="26">
        <v>0</v>
      </c>
      <c r="G83" s="26">
        <v>0</v>
      </c>
      <c r="H83" s="100">
        <f>G83-F83</f>
        <v>0</v>
      </c>
      <c r="I83" s="34"/>
      <c r="J83" s="36"/>
      <c r="K83" s="36"/>
      <c r="L83" s="64"/>
    </row>
    <row r="84" spans="2:12" ht="24.95" customHeight="1">
      <c r="B84" s="109"/>
      <c r="C84" s="99"/>
      <c r="D84" s="98" t="s">
        <v>59</v>
      </c>
      <c r="E84" s="99" t="s">
        <v>59</v>
      </c>
      <c r="F84" s="26">
        <v>0</v>
      </c>
      <c r="G84" s="26"/>
      <c r="H84" s="100">
        <f t="shared" ref="H84:H88" si="10">G84-F84</f>
        <v>0</v>
      </c>
      <c r="I84" s="34"/>
      <c r="J84" s="36"/>
      <c r="K84" s="36"/>
      <c r="L84" s="64"/>
    </row>
    <row r="85" spans="2:12" ht="24.95" customHeight="1">
      <c r="B85" s="166" t="s">
        <v>66</v>
      </c>
      <c r="C85" s="173"/>
      <c r="D85" s="173"/>
      <c r="E85" s="174"/>
      <c r="F85" s="45">
        <v>146000</v>
      </c>
      <c r="G85" s="26">
        <v>42615379</v>
      </c>
      <c r="H85" s="100">
        <f t="shared" si="10"/>
        <v>42469379</v>
      </c>
      <c r="I85" s="34"/>
      <c r="J85" s="36"/>
      <c r="K85" s="36"/>
      <c r="L85" s="64"/>
    </row>
    <row r="86" spans="2:12" ht="24.95" customHeight="1">
      <c r="B86" s="86"/>
      <c r="C86" s="199" t="s">
        <v>66</v>
      </c>
      <c r="D86" s="173"/>
      <c r="E86" s="200"/>
      <c r="F86" s="135">
        <v>146000</v>
      </c>
      <c r="G86" s="112">
        <v>42615379</v>
      </c>
      <c r="H86" s="113">
        <f t="shared" si="10"/>
        <v>42469379</v>
      </c>
      <c r="I86" s="114"/>
      <c r="J86" s="36"/>
      <c r="K86" s="36"/>
      <c r="L86" s="64"/>
    </row>
    <row r="87" spans="2:12" ht="24.95" customHeight="1">
      <c r="B87" s="88"/>
      <c r="C87" s="134"/>
      <c r="D87" s="146" t="s">
        <v>129</v>
      </c>
      <c r="E87" s="147" t="s">
        <v>129</v>
      </c>
      <c r="F87" s="143"/>
      <c r="G87" s="144"/>
      <c r="H87" s="143"/>
      <c r="I87" s="145"/>
      <c r="J87" s="136"/>
      <c r="K87" s="137"/>
      <c r="L87" s="138"/>
    </row>
    <row r="88" spans="2:12" ht="69.75" thickBot="1">
      <c r="B88" s="151"/>
      <c r="C88" s="65"/>
      <c r="D88" s="125" t="s">
        <v>60</v>
      </c>
      <c r="E88" s="139" t="s">
        <v>60</v>
      </c>
      <c r="F88" s="140">
        <v>146000</v>
      </c>
      <c r="G88" s="140">
        <v>42615379</v>
      </c>
      <c r="H88" s="141">
        <f t="shared" si="10"/>
        <v>42469379</v>
      </c>
      <c r="I88" s="142" t="s">
        <v>165</v>
      </c>
      <c r="J88" s="126"/>
      <c r="K88" s="68"/>
      <c r="L88" s="69"/>
    </row>
    <row r="90" spans="2:12">
      <c r="G90" s="156"/>
      <c r="H90" s="11"/>
    </row>
    <row r="91" spans="2:12">
      <c r="G91" s="11"/>
    </row>
  </sheetData>
  <mergeCells count="35">
    <mergeCell ref="J3:L3"/>
    <mergeCell ref="B1:L2"/>
    <mergeCell ref="I4:I5"/>
    <mergeCell ref="J4:L4"/>
    <mergeCell ref="B6:E6"/>
    <mergeCell ref="G4:G5"/>
    <mergeCell ref="H4:H5"/>
    <mergeCell ref="B7:E7"/>
    <mergeCell ref="C8:E8"/>
    <mergeCell ref="B38:E38"/>
    <mergeCell ref="B4:E4"/>
    <mergeCell ref="F4:F5"/>
    <mergeCell ref="C24:E24"/>
    <mergeCell ref="C28:E28"/>
    <mergeCell ref="B72:E72"/>
    <mergeCell ref="C39:E39"/>
    <mergeCell ref="B44:E44"/>
    <mergeCell ref="C45:E45"/>
    <mergeCell ref="D46:E46"/>
    <mergeCell ref="D50:E50"/>
    <mergeCell ref="D53:E53"/>
    <mergeCell ref="D57:E57"/>
    <mergeCell ref="D59:E59"/>
    <mergeCell ref="D63:E63"/>
    <mergeCell ref="D66:E66"/>
    <mergeCell ref="D69:E69"/>
    <mergeCell ref="C83:E83"/>
    <mergeCell ref="B85:E85"/>
    <mergeCell ref="C86:E86"/>
    <mergeCell ref="C73:E73"/>
    <mergeCell ref="B75:E75"/>
    <mergeCell ref="C76:E76"/>
    <mergeCell ref="B78:E78"/>
    <mergeCell ref="C79:E79"/>
    <mergeCell ref="B82:E82"/>
  </mergeCells>
  <phoneticPr fontId="1" type="noConversion"/>
  <pageMargins left="0.7" right="0.7" top="0.75" bottom="0.75" header="0.3" footer="0.3"/>
  <pageSetup paperSize="9" scale="5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세입예산서</vt:lpstr>
      <vt:lpstr>세출예산서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2024-06-21T06:18:24Z</cp:lastPrinted>
  <dcterms:created xsi:type="dcterms:W3CDTF">2023-11-08T11:58:59Z</dcterms:created>
  <dcterms:modified xsi:type="dcterms:W3CDTF">2024-07-23T11:04:50Z</dcterms:modified>
</cp:coreProperties>
</file>